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47B01ED-65F5-4152-AEF3-7D2400B7B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15" i="42" l="1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5" i="1"/>
  <c r="G14" i="1"/>
  <c r="G13" i="1"/>
  <c r="G12" i="1"/>
  <c r="G11" i="1"/>
  <c r="G15" i="43"/>
  <c r="G14" i="43"/>
  <c r="G13" i="43"/>
  <c r="G12" i="43"/>
  <c r="G11" i="43"/>
  <c r="N15" i="43"/>
  <c r="N14" i="43"/>
  <c r="N13" i="43"/>
  <c r="N12" i="43"/>
  <c r="N11" i="43"/>
  <c r="U15" i="43"/>
  <c r="U14" i="43"/>
  <c r="U13" i="43"/>
  <c r="U12" i="43"/>
  <c r="U11" i="43"/>
  <c r="AB15" i="43"/>
  <c r="AB14" i="43"/>
  <c r="AB13" i="43"/>
  <c r="AB12" i="43"/>
  <c r="AB11" i="43"/>
  <c r="AI15" i="43"/>
  <c r="AI14" i="43"/>
  <c r="AI13" i="43"/>
  <c r="AI11" i="43"/>
  <c r="AI12" i="43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A12" i="42"/>
  <c r="V12" i="42"/>
  <c r="T12" i="42"/>
  <c r="O12" i="42"/>
  <c r="M12" i="42"/>
  <c r="H12" i="42"/>
  <c r="F12" i="42"/>
  <c r="AJ11" i="42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J16" i="42" l="1"/>
  <c r="AC16" i="42"/>
  <c r="AJ16" i="4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<sst xmlns="http://schemas.openxmlformats.org/spreadsheetml/2006/main" count="377" uniqueCount="64">
  <si>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</si>
  <si>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</si>
  <si>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</si>
  <si>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</si>
  <si>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</si>
  <si>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</si>
  <si>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</si>
  <si>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</si>
  <si>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</si>
  <si>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</si>
  <si>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</si>
  <si>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</si>
  <si>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</si>
  <si>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</si>
  <si>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</si>
  <si>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</si>
  <si>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</si>
  <si>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</si>
  <si>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</si>
  <si>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</si>
  <si>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</si>
  <si>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</si>
  <si>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</si>
  <si>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</si>
  <si>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</si>
  <si>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</si>
  <si>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</si>
  <si>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</si>
  <si>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</si>
  <si>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</si>
  <si>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</si>
  <si>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</si>
  <si>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</si>
  <si>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</si>
  <si>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</si>
  <si>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</si>
  <si>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</si>
  <si>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</si>
  <si>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</si>
  <si>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</si>
  <si>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</si>
  <si>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MUSTAFA KIZIKLI AİLE SAĞLIĞI MERKEZİ</t>
  </si>
  <si>
    <t>38.07.011 HASAN COŞKUN</t>
  </si>
  <si>
    <t>38.07.012 KUDDUSİ TECİMER</t>
  </si>
  <si>
    <t>38.07.013 HALİD DURMUŞ</t>
  </si>
  <si>
    <t>38.07.014 GÜLSÜM KOÇYİGİT</t>
  </si>
  <si>
    <t>38.07.015 TUBA KARAUZ</t>
  </si>
  <si>
    <t>38.07.016 HALİS YEŞİLYURT</t>
  </si>
  <si>
    <t>38.07.023 MEHTAP İNCEÖZ</t>
  </si>
  <si>
    <t>38.07.017 FARUK TANRIVERDİ</t>
  </si>
  <si>
    <t>38.07.018 BİLAL ŞERİK</t>
  </si>
  <si>
    <t>38.07.019 N.HAKAN KARABULUT</t>
  </si>
  <si>
    <t>38.07.020 NECMİYE BÜYÜKKILIÇ</t>
  </si>
  <si>
    <t>38.07.021 İBRAHİM E.UZATMA</t>
  </si>
  <si>
    <t>38.07.022 MEHMET ALİDAGI</t>
  </si>
  <si>
    <t>38.07.025 KEMAL ELMACIOGLU</t>
  </si>
  <si>
    <t>38.07.042 MUSTAFA SÜMER</t>
  </si>
  <si>
    <t>38.07.041 ERKAN KANTARCI</t>
  </si>
  <si>
    <t>38.07.024SERDAR ULUTAŞ</t>
  </si>
  <si>
    <t>38.07.029 İSMAİL ÖZTÜRK</t>
  </si>
  <si>
    <t>38.07.030 AHMET AFŞİN</t>
  </si>
  <si>
    <t>38.07.031 BENGÜ KARABICAK</t>
  </si>
  <si>
    <t>38.07.032 ESMAGÜL IŞILDAK</t>
  </si>
  <si>
    <t>38.07.028 EMİNE AGADAYI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</si>
</sst>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7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horizontal="center" wrapText="1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169" fontId="13" fillId="0" borderId="5" xfId="1" applyNumberFormat="1" applyFont="1" applyBorder="1"/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0" fontId="5" fillId="0" borderId="33" xfId="1" applyFont="1" applyBorder="1" applyAlignment="1">
      <alignment horizontal="center" vertical="center" wrapText="1"/>
    </xf>
    <xf numFmtId="165" fontId="13" fillId="0" borderId="6" xfId="1" applyNumberFormat="1" applyFont="1" applyBorder="1" applyAlignment="1" applyProtection="1">
      <alignment horizontal="center" vertical="center"/>
      <protection locked="0"/>
    </xf>
    <xf numFmtId="0" fontId="2" fillId="0" borderId="6" xfId="1" applyFont="1" applyBorder="1"/>
    <xf numFmtId="164" fontId="12" fillId="0" borderId="2" xfId="1" applyNumberFormat="1" applyFont="1" applyBorder="1" applyAlignment="1">
      <alignment vertical="center"/>
    </xf>
    <xf numFmtId="164" fontId="2" fillId="0" borderId="2" xfId="1" applyNumberFormat="1" applyFont="1" applyBorder="1" applyAlignment="1">
      <alignment vertical="center"/>
    </xf>
    <xf numFmtId="167" fontId="3" fillId="0" borderId="2" xfId="2" applyNumberFormat="1" applyFont="1" applyBorder="1" applyAlignment="1" applyProtection="1">
      <alignment horizontal="left" vertical="center"/>
      <protection hidden="1"/>
    </xf>
    <xf numFmtId="164" fontId="4" fillId="0" borderId="2" xfId="2" applyNumberFormat="1" applyFont="1" applyBorder="1" applyAlignment="1" applyProtection="1">
      <alignment horizontal="center" vertical="center"/>
      <protection hidden="1"/>
    </xf>
    <xf numFmtId="164" fontId="2" fillId="0" borderId="34" xfId="1" applyNumberFormat="1" applyFont="1" applyBorder="1" applyAlignment="1">
      <alignment vertical="center"/>
    </xf>
    <xf numFmtId="164" fontId="2" fillId="0" borderId="35" xfId="1" applyNumberFormat="1" applyFont="1" applyBorder="1" applyAlignment="1">
      <alignment vertical="center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6" xfId="1" applyNumberFormat="1" applyFont="1" applyBorder="1" applyAlignment="1" applyProtection="1">
      <alignment horizontal="center" vertical="center"/>
      <protection locked="0"/>
    </xf>
    <xf numFmtId="164" fontId="12" fillId="0" borderId="2" xfId="1" applyNumberFormat="1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left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4" xfId="2" xr:uid="{00000000-0005-0000-0000-000002000000}"/>
  </cellStyles>
  <dxfs count="305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o14" displayName="Tablo14" ref="AN1:AO7" totalsRowShown="0" headerRowDxfId="304">
  <autoFilter ref="AN1:AO7" xr:uid="{00000000-0009-0000-0100-000003000000}"/>
  <tableColumns count="2">
    <tableColumn id="1" xr3:uid="{00000000-0010-0000-0000-000001000000}" name="Tarih" dataDxfId="303"/>
    <tableColumn id="2" xr3:uid="{00000000-0010-0000-0000-000002000000}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Tablo1359111315" displayName="Tablo1359111315" ref="AR1:AS6" totalsRowShown="0" headerRowDxfId="286">
  <autoFilter ref="AR1:AS6" xr:uid="{00000000-0009-0000-0100-00000E000000}"/>
  <tableColumns count="2">
    <tableColumn id="1" xr3:uid="{00000000-0010-0000-0900-000001000000}" name="Tarih" dataDxfId="285"/>
    <tableColumn id="2" xr3:uid="{00000000-0010-0000-0900-000002000000}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A000000}" name="Tablo146" displayName="Tablo146" ref="F1:G6" totalsRowShown="0" headerRowDxfId="284">
  <autoFilter ref="F1:G6" xr:uid="{00000000-0009-0000-0100-000005000000}"/>
  <tableColumns count="2">
    <tableColumn id="1" xr3:uid="{00000000-0010-0000-0A00-000001000000}" name="Tarih" dataDxfId="283"/>
    <tableColumn id="2" xr3:uid="{00000000-0010-0000-0A00-000002000000}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B000000}" name="Tablo1357" displayName="Tablo1357" ref="J1:K6" totalsRowShown="0" headerRowDxfId="282">
  <autoFilter ref="J1:K6" xr:uid="{00000000-0009-0000-0100-000006000000}"/>
  <tableColumns count="2">
    <tableColumn id="1" xr3:uid="{00000000-0010-0000-0B00-000001000000}" name="Tarih" dataDxfId="281"/>
    <tableColumn id="2" xr3:uid="{00000000-0010-0000-0B00-000002000000}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C000000}" name="Tablo1" displayName="Tablo1" ref="A1:B6" totalsRowShown="0" headerRowDxfId="280">
  <autoFilter ref="A1:B6" xr:uid="{00000000-0009-0000-0100-000001000000}"/>
  <tableColumns count="2">
    <tableColumn id="1" xr3:uid="{00000000-0010-0000-0C00-000001000000}" name="Tarih" dataDxfId="279"/>
    <tableColumn id="2" xr3:uid="{00000000-0010-0000-0C00-000002000000}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D000000}" name="Tablo13" displayName="Tablo13" ref="E1:F6" totalsRowShown="0" headerRowDxfId="278">
  <autoFilter ref="E1:F6" xr:uid="{00000000-0009-0000-0100-000002000000}"/>
  <tableColumns count="2">
    <tableColumn id="1" xr3:uid="{00000000-0010-0000-0D00-000001000000}" name="Tarih" dataDxfId="277"/>
    <tableColumn id="2" xr3:uid="{00000000-0010-0000-0D00-000002000000}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o135" displayName="Tablo135" ref="AR1:AS6" totalsRowShown="0" headerRowDxfId="302">
  <autoFilter ref="AR1:AS6" xr:uid="{00000000-0009-0000-0100-000004000000}"/>
  <tableColumns count="2">
    <tableColumn id="1" xr3:uid="{00000000-0010-0000-0100-000001000000}" name="Tarih" dataDxfId="301"/>
    <tableColumn id="2" xr3:uid="{00000000-0010-0000-0100-000002000000}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o148" displayName="Tablo148" ref="AN1:AO7" totalsRowShown="0" headerRowDxfId="300">
  <autoFilter ref="AN1:AO7" xr:uid="{00000000-0009-0000-0100-000007000000}"/>
  <tableColumns count="2">
    <tableColumn id="1" xr3:uid="{00000000-0010-0000-0200-000001000000}" name="Tarih" dataDxfId="299"/>
    <tableColumn id="2" xr3:uid="{00000000-0010-0000-0200-000002000000}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3000000}" name="Tablo1359" displayName="Tablo1359" ref="AR1:AS6" totalsRowShown="0" headerRowDxfId="298">
  <autoFilter ref="AR1:AS6" xr:uid="{00000000-0009-0000-0100-000008000000}"/>
  <tableColumns count="2">
    <tableColumn id="1" xr3:uid="{00000000-0010-0000-0300-000001000000}" name="Tarih" dataDxfId="297"/>
    <tableColumn id="2" xr3:uid="{00000000-0010-0000-0300-000002000000}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o14810" displayName="Tablo14810" ref="AN1:AO7" totalsRowShown="0" headerRowDxfId="296">
  <autoFilter ref="AN1:AO7" xr:uid="{00000000-0009-0000-0100-000009000000}"/>
  <tableColumns count="2">
    <tableColumn id="1" xr3:uid="{00000000-0010-0000-0400-000001000000}" name="Tarih" dataDxfId="295"/>
    <tableColumn id="2" xr3:uid="{00000000-0010-0000-0400-000002000000}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o135911" displayName="Tablo135911" ref="AR1:AS6" totalsRowShown="0" headerRowDxfId="294">
  <autoFilter ref="AR1:AS6" xr:uid="{00000000-0009-0000-0100-00000A000000}"/>
  <tableColumns count="2">
    <tableColumn id="1" xr3:uid="{00000000-0010-0000-0500-000001000000}" name="Tarih" dataDxfId="293"/>
    <tableColumn id="2" xr3:uid="{00000000-0010-0000-0500-000002000000}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o1481012" displayName="Tablo1481012" ref="AN1:AO7" totalsRowShown="0" headerRowDxfId="292">
  <autoFilter ref="AN1:AO7" xr:uid="{00000000-0009-0000-0100-00000B000000}"/>
  <tableColumns count="2">
    <tableColumn id="1" xr3:uid="{00000000-0010-0000-0600-000001000000}" name="Tarih" dataDxfId="291"/>
    <tableColumn id="2" xr3:uid="{00000000-0010-0000-0600-000002000000}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o13591113" displayName="Tablo13591113" ref="AR1:AS6" totalsRowShown="0" headerRowDxfId="290">
  <autoFilter ref="AR1:AS6" xr:uid="{00000000-0009-0000-0100-00000C000000}"/>
  <tableColumns count="2">
    <tableColumn id="1" xr3:uid="{00000000-0010-0000-0700-000001000000}" name="Tarih" dataDxfId="289"/>
    <tableColumn id="2" xr3:uid="{00000000-0010-0000-0700-000002000000}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o148101214" displayName="Tablo148101214" ref="AN1:AO7" totalsRowShown="0" headerRowDxfId="288">
  <autoFilter ref="AN1:AO7" xr:uid="{00000000-0009-0000-0100-00000D000000}"/>
  <tableColumns count="2">
    <tableColumn id="1" xr3:uid="{00000000-0010-0000-0800-000001000000}" name="Tarih" dataDxfId="287"/>
    <tableColumn id="2" xr3:uid="{00000000-0010-0000-0800-000002000000}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ayfa1">
    <tabColor theme="0" tint="-0.249977111117893"/>
    <pageSetUpPr fitToPage="1"/>
  </sheetPr>
  <dimension ref="A1:BA218"/>
  <sheetViews>
    <sheetView tabSelected="1" zoomScale="90" zoomScaleNormal="90" zoomScaleSheetLayoutView="90" workbookViewId="0">
      <pane xSplit="1" ySplit="10" topLeftCell="B11" activePane="bottomRight" state="frozen"/>
      <selection activeCell="AD11" activeCellId="3" sqref="I11:L15 P11:S15 W11:Z15 AD11:AG15"/>
      <selection pane="topRight" activeCell="AD11" activeCellId="3" sqref="I11:L15 P11:S15 W11:Z15 AD11:AG15"/>
      <selection pane="bottomLeft" activeCell="AD11" activeCellId="3" sqref="I11:L15 P11:S15 W11:Z15 AD11:AG15"/>
      <selection pane="bottomRight" activeCell="AD15" sqref="AD15:AG1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9.140625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3" width="9.140625" hidden="1" customWidth="1"/>
    <col min="54" max="54" width="9.140625" customWidth="1"/>
  </cols>
  <sheetData>
    <row r="1" spans="1:52" ht="24.95" customHeight="1" x14ac:dyDescent="0.25">
      <c r="A1" s="52" t="s">
        <v>6</v>
      </c>
      <c r="B1" s="77" t="s">
        <v>41</v>
      </c>
      <c r="C1" s="78"/>
      <c r="D1" s="78"/>
      <c r="E1" s="78"/>
      <c r="F1" s="78"/>
      <c r="G1" s="78"/>
      <c r="H1" s="78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52" t="s">
        <v>0</v>
      </c>
      <c r="B2" s="79">
        <v>0.3125</v>
      </c>
      <c r="C2" s="78"/>
      <c r="D2" s="78"/>
      <c r="E2" s="78"/>
      <c r="F2" s="78"/>
      <c r="G2" s="78"/>
      <c r="H2" s="78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52" t="s">
        <v>1</v>
      </c>
      <c r="B3" s="79">
        <v>0.77083333333333337</v>
      </c>
      <c r="C3" s="78"/>
      <c r="D3" s="78"/>
      <c r="E3" s="78"/>
      <c r="F3" s="78"/>
      <c r="G3" s="78"/>
      <c r="H3" s="7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80" t="s">
        <v>3</v>
      </c>
      <c r="B4" s="82">
        <v>11</v>
      </c>
      <c r="C4" s="82"/>
      <c r="D4" s="82"/>
      <c r="E4" s="82"/>
      <c r="F4" s="82"/>
      <c r="G4" s="82"/>
      <c r="H4" s="83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80"/>
      <c r="B5" s="86"/>
      <c r="C5" s="86"/>
      <c r="D5" s="86"/>
      <c r="E5" s="86"/>
      <c r="F5" s="86"/>
      <c r="G5" s="86"/>
      <c r="H5" s="87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81" t="s">
        <v>34</v>
      </c>
      <c r="B6" s="82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81"/>
      <c r="B7" s="84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 x14ac:dyDescent="0.25">
      <c r="A8" s="56"/>
      <c r="B8" s="59" t="s">
        <v>42</v>
      </c>
      <c r="C8" s="59"/>
      <c r="D8" s="59"/>
      <c r="E8" s="59"/>
      <c r="F8" s="59"/>
      <c r="G8" s="59"/>
      <c r="H8" s="60"/>
      <c r="I8" s="58" t="s">
        <v>43</v>
      </c>
      <c r="J8" s="59"/>
      <c r="K8" s="59"/>
      <c r="L8" s="59"/>
      <c r="M8" s="59"/>
      <c r="N8" s="59"/>
      <c r="O8" s="60"/>
      <c r="P8" s="58" t="s">
        <v>44</v>
      </c>
      <c r="Q8" s="59"/>
      <c r="R8" s="59"/>
      <c r="S8" s="59"/>
      <c r="T8" s="59"/>
      <c r="U8" s="59"/>
      <c r="V8" s="60"/>
      <c r="W8" s="58" t="s">
        <v>45</v>
      </c>
      <c r="X8" s="59"/>
      <c r="Y8" s="59"/>
      <c r="Z8" s="59"/>
      <c r="AA8" s="59"/>
      <c r="AB8" s="59"/>
      <c r="AC8" s="60"/>
      <c r="AD8" s="58" t="s">
        <v>46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 x14ac:dyDescent="0.25">
      <c r="A9" s="57"/>
      <c r="B9" s="62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24.75" x14ac:dyDescent="0.25">
      <c r="A10" s="53"/>
      <c r="B10" s="49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54" t="s">
        <v>36</v>
      </c>
      <c r="B11" s="50">
        <v>0.39583333333332699</v>
      </c>
      <c r="C11" s="39">
        <v>0.47916666666665397</v>
      </c>
      <c r="D11" s="40">
        <v>0.52083333333331805</v>
      </c>
      <c r="E11" s="40">
        <v>0.77083333333330095</v>
      </c>
      <c r="F11" s="41">
        <f>IF(D11-C11&lt;0,0,D11-C11)</f>
        <v>4.1666666666664076E-2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D11)+IF(AND(C11=ResmiTatil!$I$3,D11=ResmiTatil!$J$3),ResmiTatil!$I$3-ResmiTatil!$I$2,IF(AND(C11&gt;ResmiTatil!$I$2,D11&gt;ResmiTatil!$J$2),ResmiTatil!$J$2-ResmiTatil!$I$2))+IF(E11&gt;ResmiTatil!$K$2,E11-ResmiTatil!$K$2),0))</f>
        <v>8.333333333332793E-2</v>
      </c>
      <c r="H11" s="42">
        <f>IF((C11-B11)+(E11-D11)&lt;0,0,(C11-B11)+(E11-D11))</f>
        <v>0.33333333333330989</v>
      </c>
      <c r="I11" s="50">
        <v>0.35416666666666302</v>
      </c>
      <c r="J11" s="39">
        <v>0.52083333333331805</v>
      </c>
      <c r="K11" s="40">
        <v>0.56249999999998201</v>
      </c>
      <c r="L11" s="40">
        <v>0.72916666666663699</v>
      </c>
      <c r="M11" s="41">
        <f>IF(K11-J11&lt;0,0,K11-J11)</f>
        <v>4.1666666666663965E-2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K11)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2">
        <f>IF((J11-I11)+(L11-K11)&lt;0,0,(J11-I11)+(L11-K11))</f>
        <v>0.33333333333331</v>
      </c>
      <c r="P11" s="50">
        <v>0.35416666666666302</v>
      </c>
      <c r="Q11" s="39">
        <v>0.52083333333331805</v>
      </c>
      <c r="R11" s="40">
        <v>0.56249999999998201</v>
      </c>
      <c r="S11" s="40">
        <v>0.72916666666663699</v>
      </c>
      <c r="T11" s="41">
        <f>IF(R11-Q11&lt;0,0,R11-Q11)</f>
        <v>4.1666666666663965E-2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11)+IF(AND(Q11=ResmiTatil!$I$3,R11=ResmiTatil!$J$3),ResmiTatil!$I$3-ResmiTatil!$I$2,IF(AND(Q11&gt;ResmiTatil!$I$2,R11&gt;ResmiTatil!$J$2),ResmiTatil!$J$2-ResmiTatil!$I$2))+IF(S11&gt;ResmiTatil!$K$2,S11-ResmiTatil!$K$2),0))</f>
        <v>3.9968028886505635E-15</v>
      </c>
      <c r="V11" s="42">
        <f>IF((Q11-P11)+(S11-R11)&lt;0,0,(Q11-P11)+(S11-R11))</f>
        <v>0.33333333333331</v>
      </c>
      <c r="W11" s="50">
        <v>0.35416666666666302</v>
      </c>
      <c r="X11" s="39">
        <v>0.52083333333331805</v>
      </c>
      <c r="Y11" s="40">
        <v>0.56249999999998201</v>
      </c>
      <c r="Z11" s="40">
        <v>0.72916666666663699</v>
      </c>
      <c r="AA11" s="41">
        <f>IF(Y11-X11&lt;0,0,Y11-X11)</f>
        <v>4.1666666666663965E-2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Y11)+IF(AND(X11=ResmiTatil!$I$3,Y11=ResmiTatil!$J$3),ResmiTatil!$I$3-ResmiTatil!$I$2,IF(AND(X11&gt;ResmiTatil!$I$2,Y11&gt;ResmiTatil!$J$2),ResmiTatil!$J$2-ResmiTatil!$I$2))+IF(Z11&gt;ResmiTatil!$K$2,Z11-ResmiTatil!$K$2),0))</f>
        <v>3.9968028886505635E-15</v>
      </c>
      <c r="AC11" s="42">
        <f>IF((X11-W11)+(Z11-Y11)&lt;0,0,(X11-W11)+(Z11-Y11))</f>
        <v>0.33333333333331</v>
      </c>
      <c r="AD11" s="50">
        <v>0.35416666666666302</v>
      </c>
      <c r="AE11" s="39">
        <v>0.47916666666665397</v>
      </c>
      <c r="AF11" s="40">
        <v>0.52083333333331805</v>
      </c>
      <c r="AG11" s="40">
        <v>0.72916666666663699</v>
      </c>
      <c r="AH11" s="41">
        <f>IF(AF11-AE11&lt;0,0,AF11-AE11)</f>
        <v>4.1666666666664076E-2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AF11)+IF(AND(AE11=ResmiTatil!$I$3,AF11=ResmiTatil!$J$3),ResmiTatil!$I$3-ResmiTatil!$I$2,IF(AND(AE11&gt;ResmiTatil!$I$2,AF11&gt;ResmiTatil!$J$2),ResmiTatil!$J$2-ResmiTatil!$I$2))+IF(AG11&gt;ResmiTatil!$K$2,AG11-ResmiTatil!$K$2),0))</f>
        <v>4.1666666666667962E-2</v>
      </c>
      <c r="AJ11" s="42">
        <f>IF((AE11-AD11)+(AG11-AF11)&lt;0,0,(AE11-AD11)+(AG11-AF11))</f>
        <v>0.33333333333330989</v>
      </c>
      <c r="AL11" s="23"/>
      <c r="AZ11" s="9">
        <v>0.39583333333332699</v>
      </c>
    </row>
    <row r="12" spans="1:52" ht="20.100000000000001" customHeight="1" x14ac:dyDescent="0.25">
      <c r="A12" s="54" t="s">
        <v>37</v>
      </c>
      <c r="B12" s="50">
        <v>0.35416666666666302</v>
      </c>
      <c r="C12" s="39">
        <v>0.47916666666665397</v>
      </c>
      <c r="D12" s="40">
        <v>0.52083333333331805</v>
      </c>
      <c r="E12" s="40">
        <v>0.72916666666663699</v>
      </c>
      <c r="F12" s="41">
        <f>IF(D12-C12&lt;0,0,D12-C12)</f>
        <v>4.1666666666664076E-2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D12)+IF(AND(C12=ResmiTatil!$I$3,D12=ResmiTatil!$J$3),ResmiTatil!$I$3-ResmiTatil!$I$2,IF(AND(C12&gt;ResmiTatil!$I$2,D12&gt;ResmiTatil!$J$2),ResmiTatil!$J$2-ResmiTatil!$I$2))+IF(E12&gt;ResmiTatil!$K$2,E12-ResmiTatil!$K$2),0))</f>
        <v>4.1666666666667962E-2</v>
      </c>
      <c r="H12" s="42">
        <f>IF((C12-B12)+(E12-D12)&lt;0,0,(C12-B12)+(E12-D12))</f>
        <v>0.33333333333330989</v>
      </c>
      <c r="I12" s="50">
        <v>0.39583333333332699</v>
      </c>
      <c r="J12" s="39">
        <v>0.47916666666665397</v>
      </c>
      <c r="K12" s="40">
        <v>0.52083333333331805</v>
      </c>
      <c r="L12" s="40">
        <v>0.77083333333330095</v>
      </c>
      <c r="M12" s="41">
        <f>IF(K12-J12&lt;0,0,K12-J12)</f>
        <v>4.1666666666664076E-2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K12)+IF(AND(J12=ResmiTatil!$I$3,K12=ResmiTatil!$J$3),ResmiTatil!$I$3-ResmiTatil!$I$2,IF(AND(J12&gt;ResmiTatil!$I$2,K12&gt;ResmiTatil!$J$2),ResmiTatil!$J$2-ResmiTatil!$I$2))+IF(L12&gt;ResmiTatil!$K$2,L12-ResmiTatil!$K$2),0))</f>
        <v>8.333333333332793E-2</v>
      </c>
      <c r="O12" s="42">
        <f>IF((J12-I12)+(L12-K12)&lt;0,0,(J12-I12)+(L12-K12))</f>
        <v>0.33333333333330989</v>
      </c>
      <c r="P12" s="50">
        <v>0.35416666666666302</v>
      </c>
      <c r="Q12" s="39">
        <v>0.47916666666665397</v>
      </c>
      <c r="R12" s="40">
        <v>0.52083333333331805</v>
      </c>
      <c r="S12" s="40">
        <v>0.72916666666663699</v>
      </c>
      <c r="T12" s="41">
        <f>IF(R12-Q12&lt;0,0,R12-Q12)</f>
        <v>4.1666666666664076E-2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12)+IF(AND(Q12=ResmiTatil!$I$3,R12=ResmiTatil!$J$3),ResmiTatil!$I$3-ResmiTatil!$I$2,IF(AND(Q12&gt;ResmiTatil!$I$2,R12&gt;ResmiTatil!$J$2),ResmiTatil!$J$2-ResmiTatil!$I$2))+IF(S12&gt;ResmiTatil!$K$2,S12-ResmiTatil!$K$2),0))</f>
        <v>4.1666666666667962E-2</v>
      </c>
      <c r="V12" s="42">
        <f>IF((Q12-P12)+(S12-R12)&lt;0,0,(Q12-P12)+(S12-R12))</f>
        <v>0.33333333333330989</v>
      </c>
      <c r="W12" s="50">
        <v>0.35416666666666302</v>
      </c>
      <c r="X12" s="39">
        <v>0.47916666666665397</v>
      </c>
      <c r="Y12" s="40">
        <v>0.52083333333331805</v>
      </c>
      <c r="Z12" s="40">
        <v>0.72916666666663699</v>
      </c>
      <c r="AA12" s="41">
        <f>IF(Y12-X12&lt;0,0,Y12-X12)</f>
        <v>4.1666666666664076E-2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Y12)+IF(AND(X12=ResmiTatil!$I$3,Y12=ResmiTatil!$J$3),ResmiTatil!$I$3-ResmiTatil!$I$2,IF(AND(X12&gt;ResmiTatil!$I$2,Y12&gt;ResmiTatil!$J$2),ResmiTatil!$J$2-ResmiTatil!$I$2))+IF(Z12&gt;ResmiTatil!$K$2,Z12-ResmiTatil!$K$2),0))</f>
        <v>4.1666666666667962E-2</v>
      </c>
      <c r="AC12" s="42">
        <f>IF((X12-W12)+(Z12-Y12)&lt;0,0,(X12-W12)+(Z12-Y12))</f>
        <v>0.33333333333330989</v>
      </c>
      <c r="AD12" s="50">
        <v>0.35416666666666302</v>
      </c>
      <c r="AE12" s="39">
        <v>0.47916666666665397</v>
      </c>
      <c r="AF12" s="40">
        <v>0.52083333333331805</v>
      </c>
      <c r="AG12" s="40">
        <v>0.72916666666663699</v>
      </c>
      <c r="AH12" s="41">
        <f>IF(AF12-AE12&lt;0,0,AF12-AE12)</f>
        <v>4.1666666666664076E-2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AF12)+IF(AND(AE12=ResmiTatil!$I$3,AF12=ResmiTatil!$J$3),ResmiTatil!$I$3-ResmiTatil!$I$2,IF(AND(AE12&gt;ResmiTatil!$I$2,AF12&gt;ResmiTatil!$J$2),ResmiTatil!$J$2-ResmiTatil!$I$2))+IF(AG12&gt;ResmiTatil!$K$2,AG12-ResmiTatil!$K$2),0))</f>
        <v>4.1666666666667962E-2</v>
      </c>
      <c r="AJ12" s="42">
        <f>IF((AE12-AD12)+(AG12-AF12)&lt;0,0,(AE12-AD12)+(AG12-AF12))</f>
        <v>0.33333333333330989</v>
      </c>
      <c r="AZ12" s="9">
        <v>0.40624999999999301</v>
      </c>
    </row>
    <row r="13" spans="1:52" ht="20.100000000000001" customHeight="1" x14ac:dyDescent="0.25">
      <c r="A13" s="54" t="s">
        <v>38</v>
      </c>
      <c r="B13" s="50">
        <v>0.35416666666666302</v>
      </c>
      <c r="C13" s="39">
        <v>0.52083333333331805</v>
      </c>
      <c r="D13" s="40">
        <v>0.56249999999998201</v>
      </c>
      <c r="E13" s="40">
        <v>0.72916666666663699</v>
      </c>
      <c r="F13" s="41">
        <f>IF(D13-C13&lt;0,0,D13-C13)</f>
        <v>4.1666666666663965E-2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D13)+IF(AND(C13=ResmiTatil!$I$3,D13=ResmiTatil!$J$3),ResmiTatil!$I$3-ResmiTatil!$I$2,IF(AND(C13&gt;ResmiTatil!$I$2,D13&gt;ResmiTatil!$J$2),ResmiTatil!$J$2-ResmiTatil!$I$2))+IF(E13&gt;ResmiTatil!$K$2,E13-ResmiTatil!$K$2),0))</f>
        <v>3.9968028886505635E-15</v>
      </c>
      <c r="H13" s="42">
        <f>IF((C13-B13)+(E13-D13)&lt;0,0,(C13-B13)+(E13-D13))</f>
        <v>0.33333333333331</v>
      </c>
      <c r="I13" s="50">
        <v>0.35416666666666302</v>
      </c>
      <c r="J13" s="39">
        <v>0.47916666666665397</v>
      </c>
      <c r="K13" s="40">
        <v>0.52083333333331805</v>
      </c>
      <c r="L13" s="40">
        <v>0.72916666666663699</v>
      </c>
      <c r="M13" s="41">
        <f>IF(K13-J13&lt;0,0,K13-J13)</f>
        <v>4.1666666666664076E-2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K13)+IF(AND(J13=ResmiTatil!$I$3,K13=ResmiTatil!$J$3),ResmiTatil!$I$3-ResmiTatil!$I$2,IF(AND(J13&gt;ResmiTatil!$I$2,K13&gt;ResmiTatil!$J$2),ResmiTatil!$J$2-ResmiTatil!$I$2))+IF(L13&gt;ResmiTatil!$K$2,L13-ResmiTatil!$K$2),0))</f>
        <v>4.1666666666667962E-2</v>
      </c>
      <c r="O13" s="42">
        <f>IF((J13-I13)+(L13-K13)&lt;0,0,(J13-I13)+(L13-K13))</f>
        <v>0.33333333333330989</v>
      </c>
      <c r="P13" s="50">
        <v>0.35416666666666302</v>
      </c>
      <c r="Q13" s="39">
        <v>0.52083333333331805</v>
      </c>
      <c r="R13" s="40">
        <v>0.56249999999998201</v>
      </c>
      <c r="S13" s="40">
        <v>0.72916666666663699</v>
      </c>
      <c r="T13" s="41">
        <f>IF(R13-Q13&lt;0,0,R13-Q13)</f>
        <v>4.1666666666663965E-2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13)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2">
        <f>IF((Q13-P13)+(S13-R13)&lt;0,0,(Q13-P13)+(S13-R13))</f>
        <v>0.33333333333331</v>
      </c>
      <c r="W13" s="50">
        <v>0.39583333333332699</v>
      </c>
      <c r="X13" s="39">
        <v>0.47916666666665397</v>
      </c>
      <c r="Y13" s="40">
        <v>0.52083333333331805</v>
      </c>
      <c r="Z13" s="40">
        <v>0.77083333333330095</v>
      </c>
      <c r="AA13" s="41">
        <f>IF(Y13-X13&lt;0,0,Y13-X13)</f>
        <v>4.1666666666664076E-2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Y13)+IF(AND(X13=ResmiTatil!$I$3,Y13=ResmiTatil!$J$3),ResmiTatil!$I$3-ResmiTatil!$I$2,IF(AND(X13&gt;ResmiTatil!$I$2,Y13&gt;ResmiTatil!$J$2),ResmiTatil!$J$2-ResmiTatil!$I$2))+IF(Z13&gt;ResmiTatil!$K$2,Z13-ResmiTatil!$K$2),0))</f>
        <v>8.333333333332793E-2</v>
      </c>
      <c r="AC13" s="42">
        <f>IF((X13-W13)+(Z13-Y13)&lt;0,0,(X13-W13)+(Z13-Y13))</f>
        <v>0.33333333333330989</v>
      </c>
      <c r="AD13" s="50">
        <v>0.35416666666666302</v>
      </c>
      <c r="AE13" s="39">
        <v>0.52083333333331805</v>
      </c>
      <c r="AF13" s="40">
        <v>0.56249999999998201</v>
      </c>
      <c r="AG13" s="40">
        <v>0.72916666666663699</v>
      </c>
      <c r="AH13" s="41">
        <f>IF(AF13-AE13&lt;0,0,AF13-AE13)</f>
        <v>4.1666666666663965E-2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AF13)+IF(AND(AE13=ResmiTatil!$I$3,AF13=ResmiTatil!$J$3),ResmiTatil!$I$3-ResmiTatil!$I$2,IF(AND(AE13&gt;ResmiTatil!$I$2,AF13&gt;ResmiTatil!$J$2),ResmiTatil!$J$2-ResmiTatil!$I$2))+IF(AG13&gt;ResmiTatil!$K$2,AG13-ResmiTatil!$K$2),0))</f>
        <v>3.9968028886505635E-15</v>
      </c>
      <c r="AJ13" s="42">
        <f>IF((AE13-AD13)+(AG13-AF13)&lt;0,0,(AE13-AD13)+(AG13-AF13))</f>
        <v>0.33333333333331</v>
      </c>
      <c r="AZ13" s="9">
        <v>0.41666666666665902</v>
      </c>
    </row>
    <row r="14" spans="1:52" ht="20.100000000000001" customHeight="1" x14ac:dyDescent="0.25">
      <c r="A14" s="54" t="s">
        <v>39</v>
      </c>
      <c r="B14" s="50">
        <v>0.35416666666666302</v>
      </c>
      <c r="C14" s="39">
        <v>0.52083333333331805</v>
      </c>
      <c r="D14" s="40">
        <v>0.56249999999998201</v>
      </c>
      <c r="E14" s="40">
        <v>0.72916666666663699</v>
      </c>
      <c r="F14" s="41">
        <f>IF(D14-C14&lt;0,0,D14-C14)</f>
        <v>4.1666666666663965E-2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D14)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2">
        <f>IF((C14-B14)+(E14-D14)&lt;0,0,(C14-B14)+(E14-D14))</f>
        <v>0.33333333333331</v>
      </c>
      <c r="I14" s="50">
        <v>0.35416666666666302</v>
      </c>
      <c r="J14" s="39">
        <v>0.52083333333331805</v>
      </c>
      <c r="K14" s="40">
        <v>0.56249999999998201</v>
      </c>
      <c r="L14" s="40">
        <v>0.72916666666663699</v>
      </c>
      <c r="M14" s="41">
        <f>IF(K14-J14&lt;0,0,K14-J14)</f>
        <v>4.1666666666663965E-2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K14)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2">
        <f>IF((J14-I14)+(L14-K14)&lt;0,0,(J14-I14)+(L14-K14))</f>
        <v>0.33333333333331</v>
      </c>
      <c r="P14" s="50">
        <v>0.39583333333332699</v>
      </c>
      <c r="Q14" s="39">
        <v>0.47916666666665397</v>
      </c>
      <c r="R14" s="40">
        <v>0.52083333333331805</v>
      </c>
      <c r="S14" s="40">
        <v>0.77083333333330095</v>
      </c>
      <c r="T14" s="41">
        <f>IF(R14-Q14&lt;0,0,R14-Q14)</f>
        <v>4.1666666666664076E-2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14)+IF(AND(Q14=ResmiTatil!$I$3,R14=ResmiTatil!$J$3),ResmiTatil!$I$3-ResmiTatil!$I$2,IF(AND(Q14&gt;ResmiTatil!$I$2,R14&gt;ResmiTatil!$J$2),ResmiTatil!$J$2-ResmiTatil!$I$2))+IF(S14&gt;ResmiTatil!$K$2,S14-ResmiTatil!$K$2),0))</f>
        <v>8.333333333332793E-2</v>
      </c>
      <c r="V14" s="42">
        <f>IF((Q14-P14)+(S14-R14)&lt;0,0,(Q14-P14)+(S14-R14))</f>
        <v>0.33333333333330989</v>
      </c>
      <c r="W14" s="50">
        <v>0.35416666666666302</v>
      </c>
      <c r="X14" s="39">
        <v>0.52083333333331805</v>
      </c>
      <c r="Y14" s="40">
        <v>0.56249999999998201</v>
      </c>
      <c r="Z14" s="40">
        <v>0.72916666666663699</v>
      </c>
      <c r="AA14" s="41">
        <f>IF(Y14-X14&lt;0,0,Y14-X14)</f>
        <v>4.1666666666663965E-2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Y14)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2">
        <f>IF((X14-W14)+(Z14-Y14)&lt;0,0,(X14-W14)+(Z14-Y14))</f>
        <v>0.33333333333331</v>
      </c>
      <c r="AD14" s="50">
        <v>0.35416666666666302</v>
      </c>
      <c r="AE14" s="39">
        <v>0.47916666666665397</v>
      </c>
      <c r="AF14" s="40">
        <v>0.52083333333331805</v>
      </c>
      <c r="AG14" s="40">
        <v>0.72916666666663699</v>
      </c>
      <c r="AH14" s="41">
        <f>IF(AF14-AE14&lt;0,0,AF14-AE14)</f>
        <v>4.1666666666664076E-2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AF14)+IF(AND(AE14=ResmiTatil!$I$3,AF14=ResmiTatil!$J$3),ResmiTatil!$I$3-ResmiTatil!$I$2,IF(AND(AE14&gt;ResmiTatil!$I$2,AF14&gt;ResmiTatil!$J$2),ResmiTatil!$J$2-ResmiTatil!$I$2))+IF(AG14&gt;ResmiTatil!$K$2,AG14-ResmiTatil!$K$2),0))</f>
        <v>4.1666666666667962E-2</v>
      </c>
      <c r="AJ14" s="42">
        <f>IF((AE14-AD14)+(AG14-AF14)&lt;0,0,(AE14-AD14)+(AG14-AF14))</f>
        <v>0.33333333333330989</v>
      </c>
      <c r="AZ14" s="9">
        <v>0.42708333333332499</v>
      </c>
    </row>
    <row r="15" spans="1:52" ht="20.100000000000001" customHeight="1" x14ac:dyDescent="0.25">
      <c r="A15" s="54" t="s">
        <v>40</v>
      </c>
      <c r="B15" s="50">
        <v>0.35416666666666302</v>
      </c>
      <c r="C15" s="39">
        <v>0.52083333333331805</v>
      </c>
      <c r="D15" s="40">
        <v>0.56249999999998201</v>
      </c>
      <c r="E15" s="40">
        <v>0.72916666666663699</v>
      </c>
      <c r="F15" s="41">
        <f>IF(D15-C15&lt;0,0,D15-C15)</f>
        <v>4.1666666666663965E-2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D15)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2">
        <f>IF((C15-B15)+(E15-D15)&lt;0,0,(C15-B15)+(E15-D15))</f>
        <v>0.33333333333331</v>
      </c>
      <c r="I15" s="50">
        <v>0.35416666666666302</v>
      </c>
      <c r="J15" s="39">
        <v>0.52083333333331805</v>
      </c>
      <c r="K15" s="40">
        <v>0.56249999999998201</v>
      </c>
      <c r="L15" s="40">
        <v>0.72916666666663699</v>
      </c>
      <c r="M15" s="41">
        <f>IF(K15-J15&lt;0,0,K15-J15)</f>
        <v>4.1666666666663965E-2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K15)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2">
        <f>IF((J15-I15)+(L15-K15)&lt;0,0,(J15-I15)+(L15-K15))</f>
        <v>0.33333333333331</v>
      </c>
      <c r="P15" s="50">
        <v>0.35416666666666302</v>
      </c>
      <c r="Q15" s="39">
        <v>0.52083333333331805</v>
      </c>
      <c r="R15" s="40">
        <v>0.56249999999998201</v>
      </c>
      <c r="S15" s="40">
        <v>0.72916666666663699</v>
      </c>
      <c r="T15" s="41">
        <f>IF(R15-Q15&lt;0,0,R15-Q15)</f>
        <v>4.1666666666663965E-2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15)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2">
        <f>IF((Q15-P15)+(S15-R15)&lt;0,0,(Q15-P15)+(S15-R15))</f>
        <v>0.33333333333331</v>
      </c>
      <c r="W15" s="50">
        <v>0.35416666666666302</v>
      </c>
      <c r="X15" s="39">
        <v>0.52083333333331805</v>
      </c>
      <c r="Y15" s="40">
        <v>0.56249999999998201</v>
      </c>
      <c r="Z15" s="40">
        <v>0.72916666666663699</v>
      </c>
      <c r="AA15" s="41">
        <f>IF(Y15-X15&lt;0,0,Y15-X15)</f>
        <v>4.1666666666663965E-2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Y15)+IF(AND(X15=ResmiTatil!$I$3,Y15=ResmiTatil!$J$3),ResmiTatil!$I$3-ResmiTatil!$I$2,IF(AND(X15&gt;ResmiTatil!$I$2,Y15&gt;ResmiTatil!$J$2),ResmiTatil!$J$2-ResmiTatil!$I$2))+IF(Z15&gt;ResmiTatil!$K$2,Z15-ResmiTatil!$K$2),0))</f>
        <v>3.9968028886505635E-15</v>
      </c>
      <c r="AC15" s="42">
        <f>IF((X15-W15)+(Z15-Y15)&lt;0,0,(X15-W15)+(Z15-Y15))</f>
        <v>0.33333333333331</v>
      </c>
      <c r="AD15" s="50">
        <v>0.35416666666666302</v>
      </c>
      <c r="AE15" s="39">
        <v>0.52083333333331805</v>
      </c>
      <c r="AF15" s="40">
        <v>0.56249999999998201</v>
      </c>
      <c r="AG15" s="40">
        <v>0.72916666666663699</v>
      </c>
      <c r="AH15" s="41">
        <f>IF(AF15-AE15&lt;0,0,AF15-AE15)</f>
        <v>4.1666666666663965E-2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AF15)+IF(AND(AE15=ResmiTatil!$I$3,AF15=ResmiTatil!$J$3),ResmiTatil!$I$3-ResmiTatil!$I$2,IF(AND(AE15&gt;ResmiTatil!$I$2,AF15&gt;ResmiTatil!$J$2),ResmiTatil!$J$2-ResmiTatil!$I$2))+IF(AG15&gt;ResmiTatil!$K$2,AG15-ResmiTatil!$K$2),0))</f>
        <v>3.9968028886505635E-15</v>
      </c>
      <c r="AJ15" s="42">
        <f>IF((AE15-AD15)+(AG15-AF15)&lt;0,0,(AE15-AD15)+(AG15-AF15))</f>
        <v>0.33333333333331</v>
      </c>
      <c r="AZ15" s="9">
        <v>0.43749999999999001</v>
      </c>
    </row>
    <row r="16" spans="1:52" ht="20.100000000000001" customHeight="1" x14ac:dyDescent="0.25">
      <c r="A16" s="55" t="s">
        <v>24</v>
      </c>
      <c r="B16" s="51"/>
      <c r="C16" s="34"/>
      <c r="D16" s="35"/>
      <c r="E16" s="35"/>
      <c r="F16" s="43"/>
      <c r="G16" s="41">
        <f>SUM(G11:G15)</f>
        <v>0.12500000000000788</v>
      </c>
      <c r="H16" s="44">
        <f>SUM(H11:H15)</f>
        <v>1.6666666666665497</v>
      </c>
      <c r="I16" s="45"/>
      <c r="J16" s="46"/>
      <c r="K16" s="47"/>
      <c r="L16" s="47"/>
      <c r="M16" s="43"/>
      <c r="N16" s="41">
        <f>SUM(N11:N15)</f>
        <v>0.12500000000000788</v>
      </c>
      <c r="O16" s="44">
        <f>SUM(O11:O15)</f>
        <v>1.6666666666665497</v>
      </c>
      <c r="P16" s="48"/>
      <c r="Q16" s="46"/>
      <c r="R16" s="47"/>
      <c r="S16" s="47"/>
      <c r="T16" s="43"/>
      <c r="U16" s="41">
        <f>SUM(U11:U15)</f>
        <v>0.12500000000000788</v>
      </c>
      <c r="V16" s="44">
        <f>SUM(V11:V15)</f>
        <v>1.6666666666665497</v>
      </c>
      <c r="W16" s="48"/>
      <c r="X16" s="46"/>
      <c r="Y16" s="47"/>
      <c r="Z16" s="47"/>
      <c r="AA16" s="43"/>
      <c r="AB16" s="41">
        <f>SUM(AB11:AB15)</f>
        <v>0.12500000000000788</v>
      </c>
      <c r="AC16" s="44">
        <f>SUM(AC11:AC15)</f>
        <v>1.6666666666665497</v>
      </c>
      <c r="AD16" s="48"/>
      <c r="AE16" s="46"/>
      <c r="AF16" s="47"/>
      <c r="AG16" s="47"/>
      <c r="AH16" s="43"/>
      <c r="AI16" s="41">
        <f>SUM(AI11:AI15)</f>
        <v>0.12500000000001188</v>
      </c>
      <c r="AJ16" s="44">
        <f>SUM(AJ11:AJ15)</f>
        <v>1.6666666666665497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4Ln7BBm/+7ct/x4ll8WLyYpWWF5zf/TpUIv5ZdNooDp3BmX57vUfVyKKQqchhUXpWtgF+TQFe7cYhP6qVs0Zmg==" saltValue="8t1FC1roeeWurJxcGdnFYQ==" spinCount="100000" sheet="1" selectLockedCells="1"/>
  <mergeCells count="32">
    <mergeCell ref="A4:A5"/>
    <mergeCell ref="A6:A7"/>
    <mergeCell ref="B6:H7"/>
    <mergeCell ref="I6:O7"/>
    <mergeCell ref="P6:V7"/>
    <mergeCell ref="B4:H5"/>
    <mergeCell ref="I4:O5"/>
    <mergeCell ref="P4:V5"/>
    <mergeCell ref="B8:H9"/>
    <mergeCell ref="I1:O1"/>
    <mergeCell ref="I2:O2"/>
    <mergeCell ref="I3:O3"/>
    <mergeCell ref="I8:O9"/>
    <mergeCell ref="B1:H1"/>
    <mergeCell ref="B3:H3"/>
    <mergeCell ref="B2:H2"/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</mergeCells>
  <conditionalFormatting sqref="A11:H15">
    <cfRule type="expression" dxfId="276" priority="40561">
      <formula>OR(WEEKDAY($A11,2)=6,WEEKDAY($A11,2)=7)</formula>
    </cfRule>
  </conditionalFormatting>
  <conditionalFormatting sqref="B11:E15">
    <cfRule type="expression" dxfId="275" priority="221">
      <formula>OR(WEEKDAY($A11,2)=6,WEEKDAY($A11,2)=7)</formula>
    </cfRule>
  </conditionalFormatting>
  <conditionalFormatting sqref="G11:G15">
    <cfRule type="expression" dxfId="274" priority="30832">
      <formula>LEFT(G11,5)*1&gt;LEFT(0.125,5)*1</formula>
    </cfRule>
  </conditionalFormatting>
  <conditionalFormatting sqref="G16">
    <cfRule type="expression" dxfId="273" priority="34882">
      <formula>LEFT(G16,5)*1&gt;LEFT(0.125,5)*1</formula>
    </cfRule>
    <cfRule type="expression" dxfId="272" priority="34884">
      <formula>OR(LEFT(G16,5)*1&lt;LEFT(0.124999999999998,5)*1,LEFT(G16,5)*1&lt;LEFT(0.125,5)*1)</formula>
    </cfRule>
    <cfRule type="expression" dxfId="271" priority="34883">
      <formula>OR(LEFT(G16,5)*1=LEFT(0.124999999999998,5)*1,LEFT(G16,5)*1=LEFT(0.125,5)*1)</formula>
    </cfRule>
  </conditionalFormatting>
  <conditionalFormatting sqref="H11:H15">
    <cfRule type="expression" dxfId="270" priority="33647">
      <formula>LEFT(H11,7)&lt;LEFT(0.333333333333333,7)</formula>
    </cfRule>
  </conditionalFormatting>
  <conditionalFormatting sqref="H16">
    <cfRule type="expression" dxfId="269" priority="40475">
      <formula>LEFT(H16,5)*1=LEFT(1.66666666666667,5)*1</formula>
    </cfRule>
    <cfRule type="expression" dxfId="268" priority="34886">
      <formula>LEFT(H16,5)*1&lt;LEFT(1.66666666666667,5)*1</formula>
    </cfRule>
    <cfRule type="expression" dxfId="267" priority="34885">
      <formula>LEFT(H16,5)*1&gt;LEFT(1.66666666666667,5)*1</formula>
    </cfRule>
  </conditionalFormatting>
  <conditionalFormatting sqref="I11:L15">
    <cfRule type="expression" dxfId="266" priority="207">
      <formula>OR(WEEKDAY($A11,2)=6,WEEKDAY($A11,2)=7)</formula>
    </cfRule>
  </conditionalFormatting>
  <conditionalFormatting sqref="I11:O15">
    <cfRule type="expression" dxfId="265" priority="5417">
      <formula>OR(WEEKDAY($A11,2)=6,WEEKDAY($A11,2)=7)</formula>
    </cfRule>
  </conditionalFormatting>
  <conditionalFormatting sqref="N11:N15">
    <cfRule type="expression" dxfId="264" priority="5409">
      <formula>LEFT(N11,5)*1&gt;LEFT(0.125,5)*1</formula>
    </cfRule>
  </conditionalFormatting>
  <conditionalFormatting sqref="N16">
    <cfRule type="expression" dxfId="263" priority="5413">
      <formula>OR(LEFT(N16,5)*1&lt;LEFT(0.124999999999998,5)*1,LEFT(N16,5)*1&lt;LEFT(0.125,5)*1)</formula>
    </cfRule>
    <cfRule type="expression" dxfId="262" priority="5412">
      <formula>OR(LEFT(N16,5)*1=LEFT(0.124999999999998,5)*1,LEFT(N16,5)*1=LEFT(0.125,5)*1)</formula>
    </cfRule>
    <cfRule type="expression" dxfId="261" priority="5411">
      <formula>LEFT(N16,5)*1&gt;LEFT(0.125,5)*1</formula>
    </cfRule>
  </conditionalFormatting>
  <conditionalFormatting sqref="O11:O15">
    <cfRule type="expression" dxfId="260" priority="5410">
      <formula>LEFT(O11,7)&lt;LEFT(0.333333333333333,7)</formula>
    </cfRule>
  </conditionalFormatting>
  <conditionalFormatting sqref="O16">
    <cfRule type="expression" dxfId="259" priority="5416">
      <formula>LEFT(O16,5)*1=LEFT(1.66666666666667,5)*1</formula>
    </cfRule>
    <cfRule type="expression" dxfId="258" priority="5415">
      <formula>LEFT(O16,5)*1&lt;LEFT(1.66666666666667,5)*1</formula>
    </cfRule>
    <cfRule type="expression" dxfId="257" priority="5414">
      <formula>LEFT(O16,5)*1&gt;LEFT(1.66666666666667,5)*1</formula>
    </cfRule>
  </conditionalFormatting>
  <conditionalFormatting sqref="P11:S15">
    <cfRule type="expression" dxfId="256" priority="193">
      <formula>OR(WEEKDAY($A11,2)=6,WEEKDAY($A11,2)=7)</formula>
    </cfRule>
  </conditionalFormatting>
  <conditionalFormatting sqref="P11:V12 T13:V13 P14:V15">
    <cfRule type="expression" dxfId="255" priority="5408">
      <formula>OR(WEEKDAY($A11,2)=6,WEEKDAY($A11,2)=7)</formula>
    </cfRule>
  </conditionalFormatting>
  <conditionalFormatting sqref="U11:U15">
    <cfRule type="expression" dxfId="254" priority="5400">
      <formula>LEFT(U11,5)*1&gt;LEFT(0.125,5)*1</formula>
    </cfRule>
  </conditionalFormatting>
  <conditionalFormatting sqref="U16">
    <cfRule type="expression" dxfId="253" priority="5404">
      <formula>OR(LEFT(U16,5)*1&lt;LEFT(0.124999999999998,5)*1,LEFT(U16,5)*1&lt;LEFT(0.125,5)*1)</formula>
    </cfRule>
    <cfRule type="expression" dxfId="252" priority="5403">
      <formula>OR(LEFT(U16,5)*1=LEFT(0.124999999999998,5)*1,LEFT(U16,5)*1=LEFT(0.125,5)*1)</formula>
    </cfRule>
    <cfRule type="expression" dxfId="251" priority="5402">
      <formula>LEFT(U16,5)*1&gt;LEFT(0.125,5)*1</formula>
    </cfRule>
  </conditionalFormatting>
  <conditionalFormatting sqref="V11:V15">
    <cfRule type="expression" dxfId="250" priority="5401">
      <formula>LEFT(V11,7)&lt;LEFT(0.333333333333333,7)</formula>
    </cfRule>
  </conditionalFormatting>
  <conditionalFormatting sqref="V16">
    <cfRule type="expression" dxfId="249" priority="5405">
      <formula>LEFT(V16,5)*1&gt;LEFT(1.66666666666667,5)*1</formula>
    </cfRule>
    <cfRule type="expression" dxfId="248" priority="5406">
      <formula>LEFT(V16,5)*1&lt;LEFT(1.66666666666667,5)*1</formula>
    </cfRule>
    <cfRule type="expression" dxfId="247" priority="5407">
      <formula>LEFT(V16,5)*1=LEFT(1.66666666666667,5)*1</formula>
    </cfRule>
  </conditionalFormatting>
  <conditionalFormatting sqref="W11:Z15">
    <cfRule type="expression" dxfId="246" priority="103">
      <formula>OR(WEEKDAY($A11,2)=6,WEEKDAY($A11,2)=7)</formula>
    </cfRule>
  </conditionalFormatting>
  <conditionalFormatting sqref="W11:AC15">
    <cfRule type="expression" dxfId="245" priority="5399">
      <formula>OR(WEEKDAY($A11,2)=6,WEEKDAY($A11,2)=7)</formula>
    </cfRule>
  </conditionalFormatting>
  <conditionalFormatting sqref="AB11:AB15">
    <cfRule type="expression" dxfId="244" priority="5391">
      <formula>LEFT(AB11,5)*1&gt;LEFT(0.125,5)*1</formula>
    </cfRule>
  </conditionalFormatting>
  <conditionalFormatting sqref="AB16">
    <cfRule type="expression" dxfId="243" priority="5395">
      <formula>OR(LEFT(AB16,5)*1&lt;LEFT(0.124999999999998,5)*1,LEFT(AB16,5)*1&lt;LEFT(0.125,5)*1)</formula>
    </cfRule>
    <cfRule type="expression" dxfId="242" priority="5394">
      <formula>OR(LEFT(AB16,5)*1=LEFT(0.124999999999998,5)*1,LEFT(AB16,5)*1=LEFT(0.125,5)*1)</formula>
    </cfRule>
    <cfRule type="expression" dxfId="241" priority="5393">
      <formula>LEFT(AB16,5)*1&gt;LEFT(0.125,5)*1</formula>
    </cfRule>
  </conditionalFormatting>
  <conditionalFormatting sqref="AC11:AC15">
    <cfRule type="expression" dxfId="240" priority="5392">
      <formula>LEFT(AC11,7)&lt;LEFT(0.333333333333333,7)</formula>
    </cfRule>
  </conditionalFormatting>
  <conditionalFormatting sqref="AC16">
    <cfRule type="expression" dxfId="239" priority="5398">
      <formula>LEFT(AC16,5)*1=LEFT(1.66666666666667,5)*1</formula>
    </cfRule>
    <cfRule type="expression" dxfId="238" priority="5396">
      <formula>LEFT(AC16,5)*1&gt;LEFT(1.66666666666667,5)*1</formula>
    </cfRule>
    <cfRule type="expression" dxfId="237" priority="5397">
      <formula>LEFT(AC16,5)*1&lt;LEFT(1.66666666666667,5)*1</formula>
    </cfRule>
  </conditionalFormatting>
  <conditionalFormatting sqref="AD12:AD13 AG12:AG13">
    <cfRule type="expression" dxfId="236" priority="59">
      <formula>OR(WEEKDAY($A12,2)=6,WEEKDAY($A12,2)=7)</formula>
    </cfRule>
  </conditionalFormatting>
  <conditionalFormatting sqref="AD11:AG15">
    <cfRule type="expression" dxfId="235" priority="1">
      <formula>OR(WEEKDAY($A11,2)=6,WEEKDAY($A11,2)=7)</formula>
    </cfRule>
  </conditionalFormatting>
  <conditionalFormatting sqref="AD11:AJ15">
    <cfRule type="expression" dxfId="234" priority="5390">
      <formula>OR(WEEKDAY($A11,2)=6,WEEKDAY($A11,2)=7)</formula>
    </cfRule>
  </conditionalFormatting>
  <conditionalFormatting sqref="AE11:AF13">
    <cfRule type="expression" dxfId="233" priority="58">
      <formula>OR(WEEKDAY($A11,2)=6,WEEKDAY($A11,2)=7)</formula>
    </cfRule>
  </conditionalFormatting>
  <conditionalFormatting sqref="AI11:AI15">
    <cfRule type="expression" dxfId="232" priority="5382">
      <formula>LEFT(AI11,5)*1&gt;LEFT(0.125,5)*1</formula>
    </cfRule>
  </conditionalFormatting>
  <conditionalFormatting sqref="AI16">
    <cfRule type="expression" dxfId="231" priority="5386">
      <formula>OR(LEFT(AI16,5)*1&lt;LEFT(0.124999999999998,5)*1,LEFT(AI16,5)*1&lt;LEFT(0.125,5)*1)</formula>
    </cfRule>
    <cfRule type="expression" dxfId="230" priority="5385">
      <formula>OR(LEFT(AI16,5)*1=LEFT(0.124999999999998,5)*1,LEFT(AI16,5)*1=LEFT(0.125,5)*1)</formula>
    </cfRule>
    <cfRule type="expression" dxfId="229" priority="5384">
      <formula>LEFT(AI16,5)*1&gt;LEFT(0.125,5)*1</formula>
    </cfRule>
  </conditionalFormatting>
  <conditionalFormatting sqref="AJ11:AJ15">
    <cfRule type="expression" dxfId="228" priority="5383">
      <formula>LEFT(AJ11,7)&lt;LEFT(0.333333333333333,7)</formula>
    </cfRule>
  </conditionalFormatting>
  <conditionalFormatting sqref="AJ16">
    <cfRule type="expression" dxfId="227" priority="5389">
      <formula>LEFT(AJ16,5)*1=LEFT(1.66666666666667,5)*1</formula>
    </cfRule>
    <cfRule type="expression" dxfId="226" priority="5388">
      <formula>LEFT(AJ16,5)*1&lt;LEFT(1.66666666666667,5)*1</formula>
    </cfRule>
    <cfRule type="expression" dxfId="225" priority="5387">
      <formula>LEFT(AJ16,5)*1&gt;LEFT(1.66666666666667,5)*1</formula>
    </cfRule>
  </conditionalFormatting>
  <dataValidations xWindow="761" yWindow="752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0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12" sqref="B12"/>
      <selection pane="topRight" activeCell="B12" sqref="B12"/>
      <selection pane="bottomLeft" activeCell="B12" sqref="B12"/>
      <selection pane="bottomRight" activeCell="B15" sqref="B1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6" t="s">
        <v>6</v>
      </c>
      <c r="B1" s="77" t="s">
        <v>41</v>
      </c>
      <c r="C1" s="78"/>
      <c r="D1" s="78"/>
      <c r="E1" s="78"/>
      <c r="F1" s="78"/>
      <c r="G1" s="78"/>
      <c r="H1" s="78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6" t="s">
        <v>0</v>
      </c>
      <c r="B2" s="79">
        <v>0.3125</v>
      </c>
      <c r="C2" s="78"/>
      <c r="D2" s="78"/>
      <c r="E2" s="78"/>
      <c r="F2" s="78"/>
      <c r="G2" s="78"/>
      <c r="H2" s="78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6" t="s">
        <v>1</v>
      </c>
      <c r="B3" s="79">
        <v>0.77083333333333337</v>
      </c>
      <c r="C3" s="78"/>
      <c r="D3" s="78"/>
      <c r="E3" s="78"/>
      <c r="F3" s="78"/>
      <c r="G3" s="78"/>
      <c r="H3" s="7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88" t="s">
        <v>3</v>
      </c>
      <c r="B4" s="82">
        <v>11</v>
      </c>
      <c r="C4" s="82"/>
      <c r="D4" s="82"/>
      <c r="E4" s="82"/>
      <c r="F4" s="82"/>
      <c r="G4" s="82"/>
      <c r="H4" s="83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89"/>
      <c r="B5" s="86"/>
      <c r="C5" s="86"/>
      <c r="D5" s="86"/>
      <c r="E5" s="86"/>
      <c r="F5" s="86"/>
      <c r="G5" s="86"/>
      <c r="H5" s="87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90" t="s">
        <v>34</v>
      </c>
      <c r="B6" s="92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91"/>
      <c r="B7" s="93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8" t="s">
        <v>47</v>
      </c>
      <c r="C8" s="59"/>
      <c r="D8" s="59"/>
      <c r="E8" s="59"/>
      <c r="F8" s="59"/>
      <c r="G8" s="59"/>
      <c r="H8" s="60"/>
      <c r="I8" s="58" t="s">
        <v>48</v>
      </c>
      <c r="J8" s="59"/>
      <c r="K8" s="59"/>
      <c r="L8" s="59"/>
      <c r="M8" s="59"/>
      <c r="N8" s="59"/>
      <c r="O8" s="60"/>
      <c r="P8" s="58" t="s">
        <v>49</v>
      </c>
      <c r="Q8" s="59"/>
      <c r="R8" s="59"/>
      <c r="S8" s="59"/>
      <c r="T8" s="59"/>
      <c r="U8" s="59"/>
      <c r="V8" s="60"/>
      <c r="W8" s="58" t="s">
        <v>50</v>
      </c>
      <c r="X8" s="59"/>
      <c r="Y8" s="59"/>
      <c r="Z8" s="59"/>
      <c r="AA8" s="59"/>
      <c r="AB8" s="59"/>
      <c r="AC8" s="60"/>
      <c r="AD8" s="58" t="s">
        <v>51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 x14ac:dyDescent="0.25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7" t="s">
        <v>36</v>
      </c>
      <c r="B11" s="50">
        <v>0.35416666666666302</v>
      </c>
      <c r="C11" s="39">
        <v>0.52083333333331805</v>
      </c>
      <c r="D11" s="40">
        <v>0.56249999999998201</v>
      </c>
      <c r="E11" s="40">
        <v>0.72916666666663699</v>
      </c>
      <c r="F11" s="41">
        <f>IF(D11-C11&lt;0,0,D11-C11)</f>
        <v>4.1666666666663965E-2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D11)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2">
        <f>IF((C11-B11)+(E11-D11)&lt;0,0,(C11-B11)+(E11-D11))</f>
        <v>0.33333333333331</v>
      </c>
      <c r="I11" s="50">
        <v>0.35416666666666302</v>
      </c>
      <c r="J11" s="39">
        <v>0.52083333333331805</v>
      </c>
      <c r="K11" s="40">
        <v>0.56249999999998201</v>
      </c>
      <c r="L11" s="40">
        <v>0.72916666666663699</v>
      </c>
      <c r="M11" s="41">
        <f>IF(K11-J11&lt;0,0,K11-J11)</f>
        <v>4.1666666666663965E-2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K11)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2">
        <f>IF((J11-I11)+(L11-K11)&lt;0,0,(J11-I11)+(L11-K11))</f>
        <v>0.33333333333331</v>
      </c>
      <c r="P11" s="50">
        <v>0.35416666666666302</v>
      </c>
      <c r="Q11" s="39">
        <v>0.52083333333331805</v>
      </c>
      <c r="R11" s="40">
        <v>0.56249999999998201</v>
      </c>
      <c r="S11" s="40">
        <v>0.72916666666663699</v>
      </c>
      <c r="T11" s="41">
        <f>IF(R11-Q11&lt;0,0,R11-Q11)</f>
        <v>4.1666666666663965E-2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11)+IF(AND(Q11=ResmiTatil!$I$3,R11=ResmiTatil!$J$3),ResmiTatil!$I$3-ResmiTatil!$I$2,IF(AND(Q11&gt;ResmiTatil!$I$2,R11&gt;ResmiTatil!$J$2),ResmiTatil!$J$2-ResmiTatil!$I$2))+IF(S11&gt;ResmiTatil!$K$2,S11-ResmiTatil!$K$2),0))</f>
        <v>3.9968028886505635E-15</v>
      </c>
      <c r="V11" s="42">
        <f>IF((Q11-P11)+(S11-R11)&lt;0,0,(Q11-P11)+(S11-R11))</f>
        <v>0.33333333333331</v>
      </c>
      <c r="W11" s="50">
        <v>0.35416666666666302</v>
      </c>
      <c r="X11" s="39">
        <v>0.52083333333331805</v>
      </c>
      <c r="Y11" s="40">
        <v>0.56249999999998201</v>
      </c>
      <c r="Z11" s="40">
        <v>0.72916666666663699</v>
      </c>
      <c r="AA11" s="41">
        <f>IF(Y11-X11&lt;0,0,Y11-X11)</f>
        <v>4.1666666666663965E-2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Y11)+IF(AND(X11=ResmiTatil!$I$3,Y11=ResmiTatil!$J$3),ResmiTatil!$I$3-ResmiTatil!$I$2,IF(AND(X11&gt;ResmiTatil!$I$2,Y11&gt;ResmiTatil!$J$2),ResmiTatil!$J$2-ResmiTatil!$I$2))+IF(Z11&gt;ResmiTatil!$K$2,Z11-ResmiTatil!$K$2),0))</f>
        <v>3.9968028886505635E-15</v>
      </c>
      <c r="AC11" s="42">
        <f>IF((X11-W11)+(Z11-Y11)&lt;0,0,(X11-W11)+(Z11-Y11))</f>
        <v>0.33333333333331</v>
      </c>
      <c r="AD11" s="50">
        <v>0.35416666666666302</v>
      </c>
      <c r="AE11" s="39">
        <v>0.52083333333331805</v>
      </c>
      <c r="AF11" s="40">
        <v>0.56249999999998201</v>
      </c>
      <c r="AG11" s="40">
        <v>0.72916666666663699</v>
      </c>
      <c r="AH11" s="41">
        <f>IF(AF11-AE11&lt;0,0,AF11-AE11)</f>
        <v>4.1666666666663965E-2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AF11)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2">
        <f>IF((AE11-AD11)+(AG11-AF11)&lt;0,0,(AE11-AD11)+(AG11-AF11))</f>
        <v>0.33333333333331</v>
      </c>
      <c r="AZ11" s="9">
        <v>0.39583333333332699</v>
      </c>
    </row>
    <row r="12" spans="1:52" ht="20.100000000000001" customHeight="1" x14ac:dyDescent="0.25">
      <c r="A12" s="37" t="s">
        <v>37</v>
      </c>
      <c r="B12" s="50">
        <v>0.35416666666666302</v>
      </c>
      <c r="C12" s="39">
        <v>0.47916666666665397</v>
      </c>
      <c r="D12" s="40">
        <v>0.52083333333331805</v>
      </c>
      <c r="E12" s="40">
        <v>0.72916666666663699</v>
      </c>
      <c r="F12" s="41">
        <f>IF(D12-C12&lt;0,0,D12-C12)</f>
        <v>4.1666666666664076E-2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D12)+IF(AND(C12=ResmiTatil!$I$3,D12=ResmiTatil!$J$3),ResmiTatil!$I$3-ResmiTatil!$I$2,IF(AND(C12&gt;ResmiTatil!$I$2,D12&gt;ResmiTatil!$J$2),ResmiTatil!$J$2-ResmiTatil!$I$2))+IF(E12&gt;ResmiTatil!$K$2,E12-ResmiTatil!$K$2),0))</f>
        <v>4.1666666666667962E-2</v>
      </c>
      <c r="H12" s="42">
        <f>IF((C12-B12)+(E12-D12)&lt;0,0,(C12-B12)+(E12-D12))</f>
        <v>0.33333333333330989</v>
      </c>
      <c r="I12" s="50">
        <v>0.35416666666666302</v>
      </c>
      <c r="J12" s="39">
        <v>0.47916666666665397</v>
      </c>
      <c r="K12" s="40">
        <v>0.52083333333331805</v>
      </c>
      <c r="L12" s="40">
        <v>0.72916666666663699</v>
      </c>
      <c r="M12" s="41">
        <f>IF(K12-J12&lt;0,0,K12-J12)</f>
        <v>4.1666666666664076E-2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K12)+IF(AND(J12=ResmiTatil!$I$3,K12=ResmiTatil!$J$3),ResmiTatil!$I$3-ResmiTatil!$I$2,IF(AND(J12&gt;ResmiTatil!$I$2,K12&gt;ResmiTatil!$J$2),ResmiTatil!$J$2-ResmiTatil!$I$2))+IF(L12&gt;ResmiTatil!$K$2,L12-ResmiTatil!$K$2),0))</f>
        <v>4.1666666666667962E-2</v>
      </c>
      <c r="O12" s="42">
        <f>IF((J12-I12)+(L12-K12)&lt;0,0,(J12-I12)+(L12-K12))</f>
        <v>0.33333333333330989</v>
      </c>
      <c r="P12" s="50">
        <v>0.35416666666666302</v>
      </c>
      <c r="Q12" s="39">
        <v>0.47916666666665397</v>
      </c>
      <c r="R12" s="40">
        <v>0.52083333333331805</v>
      </c>
      <c r="S12" s="40">
        <v>0.72916666666663699</v>
      </c>
      <c r="T12" s="41">
        <f>IF(R12-Q12&lt;0,0,R12-Q12)</f>
        <v>4.1666666666664076E-2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12)+IF(AND(Q12=ResmiTatil!$I$3,R12=ResmiTatil!$J$3),ResmiTatil!$I$3-ResmiTatil!$I$2,IF(AND(Q12&gt;ResmiTatil!$I$2,R12&gt;ResmiTatil!$J$2),ResmiTatil!$J$2-ResmiTatil!$I$2))+IF(S12&gt;ResmiTatil!$K$2,S12-ResmiTatil!$K$2),0))</f>
        <v>4.1666666666667962E-2</v>
      </c>
      <c r="V12" s="42">
        <f>IF((Q12-P12)+(S12-R12)&lt;0,0,(Q12-P12)+(S12-R12))</f>
        <v>0.33333333333330989</v>
      </c>
      <c r="W12" s="50">
        <v>0.35416666666666302</v>
      </c>
      <c r="X12" s="39">
        <v>0.47916666666665397</v>
      </c>
      <c r="Y12" s="40">
        <v>0.52083333333331805</v>
      </c>
      <c r="Z12" s="40">
        <v>0.72916666666663699</v>
      </c>
      <c r="AA12" s="41">
        <f>IF(Y12-X12&lt;0,0,Y12-X12)</f>
        <v>4.1666666666664076E-2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Y12)+IF(AND(X12=ResmiTatil!$I$3,Y12=ResmiTatil!$J$3),ResmiTatil!$I$3-ResmiTatil!$I$2,IF(AND(X12&gt;ResmiTatil!$I$2,Y12&gt;ResmiTatil!$J$2),ResmiTatil!$J$2-ResmiTatil!$I$2))+IF(Z12&gt;ResmiTatil!$K$2,Z12-ResmiTatil!$K$2),0))</f>
        <v>4.1666666666667962E-2</v>
      </c>
      <c r="AC12" s="42">
        <f>IF((X12-W12)+(Z12-Y12)&lt;0,0,(X12-W12)+(Z12-Y12))</f>
        <v>0.33333333333330989</v>
      </c>
      <c r="AD12" s="50">
        <v>0.35416666666666302</v>
      </c>
      <c r="AE12" s="39">
        <v>0.47916666666665397</v>
      </c>
      <c r="AF12" s="40">
        <v>0.52083333333331805</v>
      </c>
      <c r="AG12" s="40">
        <v>0.72916666666663699</v>
      </c>
      <c r="AH12" s="41">
        <f>IF(AF12-AE12&lt;0,0,AF12-AE12)</f>
        <v>4.1666666666664076E-2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AF12)+IF(AND(AE12=ResmiTatil!$I$3,AF12=ResmiTatil!$J$3),ResmiTatil!$I$3-ResmiTatil!$I$2,IF(AND(AE12&gt;ResmiTatil!$I$2,AF12&gt;ResmiTatil!$J$2),ResmiTatil!$J$2-ResmiTatil!$I$2))+IF(AG12&gt;ResmiTatil!$K$2,AG12-ResmiTatil!$K$2),0))</f>
        <v>4.1666666666667962E-2</v>
      </c>
      <c r="AJ12" s="42">
        <f>IF((AE12-AD12)+(AG12-AF12)&lt;0,0,(AE12-AD12)+(AG12-AF12))</f>
        <v>0.33333333333330989</v>
      </c>
      <c r="AZ12" s="9">
        <v>0.40624999999999301</v>
      </c>
    </row>
    <row r="13" spans="1:52" ht="20.100000000000001" customHeight="1" x14ac:dyDescent="0.25">
      <c r="A13" s="37" t="s">
        <v>38</v>
      </c>
      <c r="B13" s="50">
        <v>0.35416666666666302</v>
      </c>
      <c r="C13" s="39">
        <v>0.52083333333331805</v>
      </c>
      <c r="D13" s="40">
        <v>0.56249999999998201</v>
      </c>
      <c r="E13" s="40">
        <v>0.72916666666663699</v>
      </c>
      <c r="F13" s="41">
        <f>IF(D13-C13&lt;0,0,D13-C13)</f>
        <v>4.1666666666663965E-2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D13)+IF(AND(C13=ResmiTatil!$I$3,D13=ResmiTatil!$J$3),ResmiTatil!$I$3-ResmiTatil!$I$2,IF(AND(C13&gt;ResmiTatil!$I$2,D13&gt;ResmiTatil!$J$2),ResmiTatil!$J$2-ResmiTatil!$I$2))+IF(E13&gt;ResmiTatil!$K$2,E13-ResmiTatil!$K$2),0))</f>
        <v>3.9968028886505635E-15</v>
      </c>
      <c r="H13" s="42">
        <f>IF((C13-B13)+(E13-D13)&lt;0,0,(C13-B13)+(E13-D13))</f>
        <v>0.33333333333331</v>
      </c>
      <c r="I13" s="50">
        <v>0.35416666666666302</v>
      </c>
      <c r="J13" s="39">
        <v>0.47916666666665397</v>
      </c>
      <c r="K13" s="40">
        <v>0.52083333333331805</v>
      </c>
      <c r="L13" s="40">
        <v>0.72916666666663699</v>
      </c>
      <c r="M13" s="41">
        <f>IF(K13-J13&lt;0,0,K13-J13)</f>
        <v>4.1666666666664076E-2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K13)+IF(AND(J13=ResmiTatil!$I$3,K13=ResmiTatil!$J$3),ResmiTatil!$I$3-ResmiTatil!$I$2,IF(AND(J13&gt;ResmiTatil!$I$2,K13&gt;ResmiTatil!$J$2),ResmiTatil!$J$2-ResmiTatil!$I$2))+IF(L13&gt;ResmiTatil!$K$2,L13-ResmiTatil!$K$2),0))</f>
        <v>4.1666666666667962E-2</v>
      </c>
      <c r="O13" s="42">
        <f>IF((J13-I13)+(L13-K13)&lt;0,0,(J13-I13)+(L13-K13))</f>
        <v>0.33333333333330989</v>
      </c>
      <c r="P13" s="50">
        <v>0.35416666666666302</v>
      </c>
      <c r="Q13" s="39">
        <v>0.47916666666665397</v>
      </c>
      <c r="R13" s="40">
        <v>0.52083333333331805</v>
      </c>
      <c r="S13" s="40">
        <v>0.72916666666663699</v>
      </c>
      <c r="T13" s="41">
        <f>IF(R13-Q13&lt;0,0,R13-Q13)</f>
        <v>4.1666666666664076E-2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13)+IF(AND(Q13=ResmiTatil!$I$3,R13=ResmiTatil!$J$3),ResmiTatil!$I$3-ResmiTatil!$I$2,IF(AND(Q13&gt;ResmiTatil!$I$2,R13&gt;ResmiTatil!$J$2),ResmiTatil!$J$2-ResmiTatil!$I$2))+IF(S13&gt;ResmiTatil!$K$2,S13-ResmiTatil!$K$2),0))</f>
        <v>4.1666666666667962E-2</v>
      </c>
      <c r="V13" s="42">
        <f>IF((Q13-P13)+(S13-R13)&lt;0,0,(Q13-P13)+(S13-R13))</f>
        <v>0.33333333333330989</v>
      </c>
      <c r="W13" s="50">
        <v>0.35416666666666302</v>
      </c>
      <c r="X13" s="39">
        <v>0.47916666666665397</v>
      </c>
      <c r="Y13" s="40">
        <v>0.52083333333331805</v>
      </c>
      <c r="Z13" s="40">
        <v>0.72916666666663699</v>
      </c>
      <c r="AA13" s="41">
        <f>IF(Y13-X13&lt;0,0,Y13-X13)</f>
        <v>4.1666666666664076E-2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Y13)+IF(AND(X13=ResmiTatil!$I$3,Y13=ResmiTatil!$J$3),ResmiTatil!$I$3-ResmiTatil!$I$2,IF(AND(X13&gt;ResmiTatil!$I$2,Y13&gt;ResmiTatil!$J$2),ResmiTatil!$J$2-ResmiTatil!$I$2))+IF(Z13&gt;ResmiTatil!$K$2,Z13-ResmiTatil!$K$2),0))</f>
        <v>4.1666666666667962E-2</v>
      </c>
      <c r="AC13" s="42">
        <f>IF((X13-W13)+(Z13-Y13)&lt;0,0,(X13-W13)+(Z13-Y13))</f>
        <v>0.33333333333330989</v>
      </c>
      <c r="AD13" s="50">
        <v>0.35416666666666302</v>
      </c>
      <c r="AE13" s="39">
        <v>0.47916666666665397</v>
      </c>
      <c r="AF13" s="40">
        <v>0.52083333333331805</v>
      </c>
      <c r="AG13" s="40">
        <v>0.72916666666663699</v>
      </c>
      <c r="AH13" s="41">
        <f>IF(AF13-AE13&lt;0,0,AF13-AE13)</f>
        <v>4.1666666666664076E-2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AF13)+IF(AND(AE13=ResmiTatil!$I$3,AF13=ResmiTatil!$J$3),ResmiTatil!$I$3-ResmiTatil!$I$2,IF(AND(AE13&gt;ResmiTatil!$I$2,AF13&gt;ResmiTatil!$J$2),ResmiTatil!$J$2-ResmiTatil!$I$2))+IF(AG13&gt;ResmiTatil!$K$2,AG13-ResmiTatil!$K$2),0))</f>
        <v>4.1666666666667962E-2</v>
      </c>
      <c r="AJ13" s="42">
        <f>IF((AE13-AD13)+(AG13-AF13)&lt;0,0,(AE13-AD13)+(AG13-AF13))</f>
        <v>0.33333333333330989</v>
      </c>
      <c r="AZ13" s="9">
        <v>0.41666666666665902</v>
      </c>
    </row>
    <row r="14" spans="1:52" ht="20.100000000000001" customHeight="1" x14ac:dyDescent="0.25">
      <c r="A14" s="37" t="s">
        <v>39</v>
      </c>
      <c r="B14" s="50">
        <v>0.35416666666666302</v>
      </c>
      <c r="C14" s="39">
        <v>0.52083333333331805</v>
      </c>
      <c r="D14" s="40">
        <v>0.56249999999998201</v>
      </c>
      <c r="E14" s="40">
        <v>0.72916666666663699</v>
      </c>
      <c r="F14" s="41">
        <f>IF(D14-C14&lt;0,0,D14-C14)</f>
        <v>4.1666666666663965E-2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D14)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2">
        <f>IF((C14-B14)+(E14-D14)&lt;0,0,(C14-B14)+(E14-D14))</f>
        <v>0.33333333333331</v>
      </c>
      <c r="I14" s="50">
        <v>0.35416666666666302</v>
      </c>
      <c r="J14" s="39">
        <v>0.52083333333331805</v>
      </c>
      <c r="K14" s="40">
        <v>0.56249999999998201</v>
      </c>
      <c r="L14" s="40">
        <v>0.72916666666663699</v>
      </c>
      <c r="M14" s="41">
        <f>IF(K14-J14&lt;0,0,K14-J14)</f>
        <v>4.1666666666663965E-2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K14)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2">
        <f>IF((J14-I14)+(L14-K14)&lt;0,0,(J14-I14)+(L14-K14))</f>
        <v>0.33333333333331</v>
      </c>
      <c r="P14" s="50">
        <v>0.35416666666666302</v>
      </c>
      <c r="Q14" s="39">
        <v>0.52083333333331805</v>
      </c>
      <c r="R14" s="40">
        <v>0.56249999999998201</v>
      </c>
      <c r="S14" s="40">
        <v>0.72916666666663699</v>
      </c>
      <c r="T14" s="41">
        <f>IF(R14-Q14&lt;0,0,R14-Q14)</f>
        <v>4.1666666666663965E-2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14)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2">
        <f>IF((Q14-P14)+(S14-R14)&lt;0,0,(Q14-P14)+(S14-R14))</f>
        <v>0.33333333333331</v>
      </c>
      <c r="W14" s="50">
        <v>0.35416666666666302</v>
      </c>
      <c r="X14" s="39">
        <v>0.52083333333331805</v>
      </c>
      <c r="Y14" s="40">
        <v>0.56249999999998201</v>
      </c>
      <c r="Z14" s="40">
        <v>0.72916666666663699</v>
      </c>
      <c r="AA14" s="41">
        <f>IF(Y14-X14&lt;0,0,Y14-X14)</f>
        <v>4.1666666666663965E-2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Y14)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2">
        <f>IF((X14-W14)+(Z14-Y14)&lt;0,0,(X14-W14)+(Z14-Y14))</f>
        <v>0.33333333333331</v>
      </c>
      <c r="AD14" s="50">
        <v>0.35416666666666302</v>
      </c>
      <c r="AE14" s="39">
        <v>0.52083333333331805</v>
      </c>
      <c r="AF14" s="40">
        <v>0.56249999999998201</v>
      </c>
      <c r="AG14" s="40">
        <v>0.72916666666663699</v>
      </c>
      <c r="AH14" s="41">
        <f>IF(AF14-AE14&lt;0,0,AF14-AE14)</f>
        <v>4.1666666666663965E-2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AF14)+IF(AND(AE14=ResmiTatil!$I$3,AF14=ResmiTatil!$J$3),ResmiTatil!$I$3-ResmiTatil!$I$2,IF(AND(AE14&gt;ResmiTatil!$I$2,AF14&gt;ResmiTatil!$J$2),ResmiTatil!$J$2-ResmiTatil!$I$2))+IF(AG14&gt;ResmiTatil!$K$2,AG14-ResmiTatil!$K$2),0))</f>
        <v>3.9968028886505635E-15</v>
      </c>
      <c r="AJ14" s="42">
        <f>IF((AE14-AD14)+(AG14-AF14)&lt;0,0,(AE14-AD14)+(AG14-AF14))</f>
        <v>0.33333333333331</v>
      </c>
      <c r="AZ14" s="9">
        <v>0.42708333333332499</v>
      </c>
    </row>
    <row r="15" spans="1:52" ht="20.100000000000001" customHeight="1" x14ac:dyDescent="0.25">
      <c r="A15" s="37" t="s">
        <v>40</v>
      </c>
      <c r="B15" s="50">
        <v>0.39583333333332699</v>
      </c>
      <c r="C15" s="39">
        <v>0.47916666666665397</v>
      </c>
      <c r="D15" s="40">
        <v>0.52083333333331805</v>
      </c>
      <c r="E15" s="40">
        <v>0.77083333333330095</v>
      </c>
      <c r="F15" s="41">
        <f>IF(D15-C15&lt;0,0,D15-C15)</f>
        <v>4.1666666666664076E-2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D15)+IF(AND(C15=ResmiTatil!$I$3,D15=ResmiTatil!$J$3),ResmiTatil!$I$3-ResmiTatil!$I$2,IF(AND(C15&gt;ResmiTatil!$I$2,D15&gt;ResmiTatil!$J$2),ResmiTatil!$J$2-ResmiTatil!$I$2))+IF(E15&gt;ResmiTatil!$K$2,E15-ResmiTatil!$K$2),0))</f>
        <v>8.333333333332793E-2</v>
      </c>
      <c r="H15" s="42">
        <f>IF((C15-B15)+(E15-D15)&lt;0,0,(C15-B15)+(E15-D15))</f>
        <v>0.33333333333330989</v>
      </c>
      <c r="I15" s="50">
        <v>0.35416666666666302</v>
      </c>
      <c r="J15" s="39">
        <v>0.47916666666665397</v>
      </c>
      <c r="K15" s="40">
        <v>0.52083333333331805</v>
      </c>
      <c r="L15" s="40">
        <v>0.72916666666663699</v>
      </c>
      <c r="M15" s="41">
        <f>IF(K15-J15&lt;0,0,K15-J15)</f>
        <v>4.1666666666664076E-2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K15)+IF(AND(J15=ResmiTatil!$I$3,K15=ResmiTatil!$J$3),ResmiTatil!$I$3-ResmiTatil!$I$2,IF(AND(J15&gt;ResmiTatil!$I$2,K15&gt;ResmiTatil!$J$2),ResmiTatil!$J$2-ResmiTatil!$I$2))+IF(L15&gt;ResmiTatil!$K$2,L15-ResmiTatil!$K$2),0))</f>
        <v>4.1666666666667962E-2</v>
      </c>
      <c r="O15" s="42">
        <f>IF((J15-I15)+(L15-K15)&lt;0,0,(J15-I15)+(L15-K15))</f>
        <v>0.33333333333330989</v>
      </c>
      <c r="P15" s="50">
        <v>0.35416666666666302</v>
      </c>
      <c r="Q15" s="39">
        <v>0.47916666666665397</v>
      </c>
      <c r="R15" s="40">
        <v>0.52083333333331805</v>
      </c>
      <c r="S15" s="40">
        <v>0.72916666666663699</v>
      </c>
      <c r="T15" s="41">
        <f>IF(R15-Q15&lt;0,0,R15-Q15)</f>
        <v>4.1666666666664076E-2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15)+IF(AND(Q15=ResmiTatil!$I$3,R15=ResmiTatil!$J$3),ResmiTatil!$I$3-ResmiTatil!$I$2,IF(AND(Q15&gt;ResmiTatil!$I$2,R15&gt;ResmiTatil!$J$2),ResmiTatil!$J$2-ResmiTatil!$I$2))+IF(S15&gt;ResmiTatil!$K$2,S15-ResmiTatil!$K$2),0))</f>
        <v>4.1666666666667962E-2</v>
      </c>
      <c r="V15" s="42">
        <f>IF((Q15-P15)+(S15-R15)&lt;0,0,(Q15-P15)+(S15-R15))</f>
        <v>0.33333333333330989</v>
      </c>
      <c r="W15" s="50">
        <v>0.35416666666666302</v>
      </c>
      <c r="X15" s="39">
        <v>0.47916666666665397</v>
      </c>
      <c r="Y15" s="40">
        <v>0.52083333333331805</v>
      </c>
      <c r="Z15" s="40">
        <v>0.72916666666663699</v>
      </c>
      <c r="AA15" s="41">
        <f>IF(Y15-X15&lt;0,0,Y15-X15)</f>
        <v>4.1666666666664076E-2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Y15)+IF(AND(X15=ResmiTatil!$I$3,Y15=ResmiTatil!$J$3),ResmiTatil!$I$3-ResmiTatil!$I$2,IF(AND(X15&gt;ResmiTatil!$I$2,Y15&gt;ResmiTatil!$J$2),ResmiTatil!$J$2-ResmiTatil!$I$2))+IF(Z15&gt;ResmiTatil!$K$2,Z15-ResmiTatil!$K$2),0))</f>
        <v>4.1666666666667962E-2</v>
      </c>
      <c r="AC15" s="42">
        <f>IF((X15-W15)+(Z15-Y15)&lt;0,0,(X15-W15)+(Z15-Y15))</f>
        <v>0.33333333333330989</v>
      </c>
      <c r="AD15" s="50">
        <v>0.35416666666666302</v>
      </c>
      <c r="AE15" s="39">
        <v>0.47916666666665397</v>
      </c>
      <c r="AF15" s="40">
        <v>0.52083333333331805</v>
      </c>
      <c r="AG15" s="40">
        <v>0.72916666666663699</v>
      </c>
      <c r="AH15" s="41">
        <f>IF(AF15-AE15&lt;0,0,AF15-AE15)</f>
        <v>4.1666666666664076E-2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AF15)+IF(AND(AE15=ResmiTatil!$I$3,AF15=ResmiTatil!$J$3),ResmiTatil!$I$3-ResmiTatil!$I$2,IF(AND(AE15&gt;ResmiTatil!$I$2,AF15&gt;ResmiTatil!$J$2),ResmiTatil!$J$2-ResmiTatil!$I$2))+IF(AG15&gt;ResmiTatil!$K$2,AG15-ResmiTatil!$K$2),0))</f>
        <v>4.1666666666667962E-2</v>
      </c>
      <c r="AJ15" s="42">
        <f>IF((AE15-AD15)+(AG15-AF15)&lt;0,0,(AE15-AD15)+(AG15-AF15))</f>
        <v>0.33333333333330989</v>
      </c>
      <c r="AZ15" s="9">
        <v>0.43749999999999001</v>
      </c>
    </row>
    <row r="16" spans="1:52" ht="20.100000000000001" customHeight="1" x14ac:dyDescent="0.25">
      <c r="A16" s="19" t="s">
        <v>24</v>
      </c>
      <c r="B16" s="48"/>
      <c r="C16" s="46"/>
      <c r="D16" s="47"/>
      <c r="E16" s="47"/>
      <c r="F16" s="43"/>
      <c r="G16" s="41">
        <f>SUM(G11:G15)</f>
        <v>0.12500000000000788</v>
      </c>
      <c r="H16" s="44">
        <f>SUM(H11:H15)</f>
        <v>1.6666666666665497</v>
      </c>
      <c r="I16" s="48"/>
      <c r="J16" s="46"/>
      <c r="K16" s="47"/>
      <c r="L16" s="47"/>
      <c r="M16" s="43"/>
      <c r="N16" s="41">
        <f>SUM(N11:N15)</f>
        <v>0.12500000000001188</v>
      </c>
      <c r="O16" s="44">
        <f>SUM(O11:O15)</f>
        <v>1.6666666666665497</v>
      </c>
      <c r="P16" s="48"/>
      <c r="Q16" s="46"/>
      <c r="R16" s="47"/>
      <c r="S16" s="47"/>
      <c r="T16" s="43"/>
      <c r="U16" s="41">
        <f>SUM(U11:U15)</f>
        <v>0.12500000000001188</v>
      </c>
      <c r="V16" s="44">
        <f>SUM(V11:V15)</f>
        <v>1.6666666666665497</v>
      </c>
      <c r="W16" s="48"/>
      <c r="X16" s="46"/>
      <c r="Y16" s="47"/>
      <c r="Z16" s="47"/>
      <c r="AA16" s="43"/>
      <c r="AB16" s="41">
        <f>SUM(AB11:AB15)</f>
        <v>0.12500000000001188</v>
      </c>
      <c r="AC16" s="44">
        <f>SUM(AC11:AC15)</f>
        <v>1.6666666666665497</v>
      </c>
      <c r="AD16" s="48"/>
      <c r="AE16" s="46"/>
      <c r="AF16" s="47"/>
      <c r="AG16" s="47"/>
      <c r="AH16" s="43"/>
      <c r="AI16" s="41">
        <f>SUM(AI11:AI15)</f>
        <v>0.12500000000001188</v>
      </c>
      <c r="AJ16" s="44">
        <f>SUM(AJ11:AJ15)</f>
        <v>1.6666666666665497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/CHtMTGaXcUMCDsUGvB20fek6PZbTjcDmXyA7bfjBPAqPytp48R3U9vqKKiE0FI6M8eb+vlNErnEyGViFMvcJA==" saltValue="tpZIeWhQNCZI0hgP0iC1ww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224" priority="2604">
      <formula>OR(WEEKDAY($A11,2)=6,WEEKDAY($A11,2)=7)</formula>
    </cfRule>
  </conditionalFormatting>
  <conditionalFormatting sqref="B11:E15">
    <cfRule type="expression" dxfId="223" priority="1">
      <formula>OR(WEEKDAY($A11,2)=6,WEEKDAY($A11,2)=7)</formula>
    </cfRule>
  </conditionalFormatting>
  <conditionalFormatting sqref="G11:G15">
    <cfRule type="expression" dxfId="222" priority="2350">
      <formula>LEFT(G11,5)*1&gt;LEFT(0.125,5)*1</formula>
    </cfRule>
  </conditionalFormatting>
  <conditionalFormatting sqref="G16">
    <cfRule type="expression" dxfId="221" priority="2354">
      <formula>OR(LEFT(G16,5)*1&lt;LEFT(0.124999999999998,5)*1,LEFT(G16,5)*1&lt;LEFT(0.125,5)*1)</formula>
    </cfRule>
    <cfRule type="expression" dxfId="220" priority="2352">
      <formula>LEFT(G16,5)*1&gt;LEFT(0.125,5)*1</formula>
    </cfRule>
    <cfRule type="expression" dxfId="219" priority="2353">
      <formula>OR(LEFT(G16,5)*1=LEFT(0.124999999999998,5)*1,LEFT(G16,5)*1=LEFT(0.125,5)*1)</formula>
    </cfRule>
  </conditionalFormatting>
  <conditionalFormatting sqref="H11:H15">
    <cfRule type="expression" dxfId="218" priority="2351">
      <formula>LEFT(H11,7)&lt;LEFT(0.333333333333333,7)</formula>
    </cfRule>
  </conditionalFormatting>
  <conditionalFormatting sqref="H16">
    <cfRule type="expression" dxfId="217" priority="2356">
      <formula>LEFT(H16,5)*1&lt;LEFT(1.66666666666667,5)*1</formula>
    </cfRule>
    <cfRule type="expression" dxfId="216" priority="2355">
      <formula>LEFT(H16,5)*1&gt;LEFT(1.66666666666667,5)*1</formula>
    </cfRule>
    <cfRule type="expression" dxfId="215" priority="2603">
      <formula>LEFT(H16,5)*1=LEFT(1.66666666666667,5)*1</formula>
    </cfRule>
  </conditionalFormatting>
  <conditionalFormatting sqref="I11:L15">
    <cfRule type="expression" dxfId="214" priority="504">
      <formula>OR(WEEKDAY($A11,2)=6,WEEKDAY($A11,2)=7)</formula>
    </cfRule>
  </conditionalFormatting>
  <conditionalFormatting sqref="I11:O15">
    <cfRule type="expression" dxfId="213" priority="2074">
      <formula>OR(WEEKDAY($A11,2)=6,WEEKDAY($A11,2)=7)</formula>
    </cfRule>
  </conditionalFormatting>
  <conditionalFormatting sqref="N11:N15">
    <cfRule type="expression" dxfId="212" priority="2066">
      <formula>LEFT(N11,5)*1&gt;LEFT(0.125,5)*1</formula>
    </cfRule>
  </conditionalFormatting>
  <conditionalFormatting sqref="N16">
    <cfRule type="expression" dxfId="211" priority="2070">
      <formula>OR(LEFT(N16,5)*1&lt;LEFT(0.124999999999998,5)*1,LEFT(N16,5)*1&lt;LEFT(0.125,5)*1)</formula>
    </cfRule>
    <cfRule type="expression" dxfId="210" priority="2069">
      <formula>OR(LEFT(N16,5)*1=LEFT(0.124999999999998,5)*1,LEFT(N16,5)*1=LEFT(0.125,5)*1)</formula>
    </cfRule>
    <cfRule type="expression" dxfId="209" priority="2068">
      <formula>LEFT(N16,5)*1&gt;LEFT(0.125,5)*1</formula>
    </cfRule>
  </conditionalFormatting>
  <conditionalFormatting sqref="O11:O15">
    <cfRule type="expression" dxfId="208" priority="2067">
      <formula>LEFT(O11,7)&lt;LEFT(0.333333333333333,7)</formula>
    </cfRule>
  </conditionalFormatting>
  <conditionalFormatting sqref="O16">
    <cfRule type="expression" dxfId="207" priority="2073">
      <formula>LEFT(O16,5)*1=LEFT(1.66666666666667,5)*1</formula>
    </cfRule>
    <cfRule type="expression" dxfId="206" priority="2072">
      <formula>LEFT(O16,5)*1&lt;LEFT(1.66666666666667,5)*1</formula>
    </cfRule>
    <cfRule type="expression" dxfId="205" priority="2071">
      <formula>LEFT(O16,5)*1&gt;LEFT(1.66666666666667,5)*1</formula>
    </cfRule>
  </conditionalFormatting>
  <conditionalFormatting sqref="P11:P12">
    <cfRule type="expression" dxfId="204" priority="315">
      <formula>OR(WEEKDAY($A11,2)=6,WEEKDAY($A11,2)=7)</formula>
    </cfRule>
  </conditionalFormatting>
  <conditionalFormatting sqref="P14:R14">
    <cfRule type="expression" dxfId="203" priority="465">
      <formula>OR(WEEKDAY($A14,2)=6,WEEKDAY($A14,2)=7)</formula>
    </cfRule>
  </conditionalFormatting>
  <conditionalFormatting sqref="P11:S15">
    <cfRule type="expression" dxfId="202" priority="303">
      <formula>OR(WEEKDAY($A11,2)=6,WEEKDAY($A11,2)=7)</formula>
    </cfRule>
  </conditionalFormatting>
  <conditionalFormatting sqref="P11:V15">
    <cfRule type="expression" dxfId="201" priority="2065">
      <formula>OR(WEEKDAY($A11,2)=6,WEEKDAY($A11,2)=7)</formula>
    </cfRule>
  </conditionalFormatting>
  <conditionalFormatting sqref="U11:U15">
    <cfRule type="expression" dxfId="200" priority="2057">
      <formula>LEFT(U11,5)*1&gt;LEFT(0.125,5)*1</formula>
    </cfRule>
  </conditionalFormatting>
  <conditionalFormatting sqref="U16">
    <cfRule type="expression" dxfId="199" priority="2061">
      <formula>OR(LEFT(U16,5)*1&lt;LEFT(0.124999999999998,5)*1,LEFT(U16,5)*1&lt;LEFT(0.125,5)*1)</formula>
    </cfRule>
    <cfRule type="expression" dxfId="198" priority="2060">
      <formula>OR(LEFT(U16,5)*1=LEFT(0.124999999999998,5)*1,LEFT(U16,5)*1=LEFT(0.125,5)*1)</formula>
    </cfRule>
    <cfRule type="expression" dxfId="197" priority="2059">
      <formula>LEFT(U16,5)*1&gt;LEFT(0.125,5)*1</formula>
    </cfRule>
  </conditionalFormatting>
  <conditionalFormatting sqref="V11:V15">
    <cfRule type="expression" dxfId="196" priority="2058">
      <formula>LEFT(V11,7)&lt;LEFT(0.333333333333333,7)</formula>
    </cfRule>
  </conditionalFormatting>
  <conditionalFormatting sqref="V16">
    <cfRule type="expression" dxfId="195" priority="2064">
      <formula>LEFT(V16,5)*1=LEFT(1.66666666666667,5)*1</formula>
    </cfRule>
    <cfRule type="expression" dxfId="194" priority="2063">
      <formula>LEFT(V16,5)*1&lt;LEFT(1.66666666666667,5)*1</formula>
    </cfRule>
    <cfRule type="expression" dxfId="193" priority="2062">
      <formula>LEFT(V16,5)*1&gt;LEFT(1.66666666666667,5)*1</formula>
    </cfRule>
  </conditionalFormatting>
  <conditionalFormatting sqref="W11:Z15">
    <cfRule type="expression" dxfId="192" priority="349">
      <formula>OR(WEEKDAY($A11,2)=6,WEEKDAY($A11,2)=7)</formula>
    </cfRule>
  </conditionalFormatting>
  <conditionalFormatting sqref="W11:AC15">
    <cfRule type="expression" dxfId="191" priority="2056">
      <formula>OR(WEEKDAY($A11,2)=6,WEEKDAY($A11,2)=7)</formula>
    </cfRule>
  </conditionalFormatting>
  <conditionalFormatting sqref="X12:Y12">
    <cfRule type="expression" dxfId="190" priority="397">
      <formula>OR(WEEKDAY($A12,2)=6,WEEKDAY($A12,2)=7)</formula>
    </cfRule>
  </conditionalFormatting>
  <conditionalFormatting sqref="AB11:AB15">
    <cfRule type="expression" dxfId="189" priority="2048">
      <formula>LEFT(AB11,5)*1&gt;LEFT(0.125,5)*1</formula>
    </cfRule>
  </conditionalFormatting>
  <conditionalFormatting sqref="AB16">
    <cfRule type="expression" dxfId="188" priority="2051">
      <formula>OR(LEFT(AB16,5)*1=LEFT(0.124999999999998,5)*1,LEFT(AB16,5)*1=LEFT(0.125,5)*1)</formula>
    </cfRule>
    <cfRule type="expression" dxfId="187" priority="2052">
      <formula>OR(LEFT(AB16,5)*1&lt;LEFT(0.124999999999998,5)*1,LEFT(AB16,5)*1&lt;LEFT(0.125,5)*1)</formula>
    </cfRule>
    <cfRule type="expression" dxfId="186" priority="2050">
      <formula>LEFT(AB16,5)*1&gt;LEFT(0.125,5)*1</formula>
    </cfRule>
  </conditionalFormatting>
  <conditionalFormatting sqref="AC11:AC15">
    <cfRule type="expression" dxfId="185" priority="2049">
      <formula>LEFT(AC11,7)&lt;LEFT(0.333333333333333,7)</formula>
    </cfRule>
  </conditionalFormatting>
  <conditionalFormatting sqref="AC16">
    <cfRule type="expression" dxfId="184" priority="2055">
      <formula>LEFT(AC16,5)*1=LEFT(1.66666666666667,5)*1</formula>
    </cfRule>
    <cfRule type="expression" dxfId="183" priority="2054">
      <formula>LEFT(AC16,5)*1&lt;LEFT(1.66666666666667,5)*1</formula>
    </cfRule>
    <cfRule type="expression" dxfId="182" priority="2053">
      <formula>LEFT(AC16,5)*1&gt;LEFT(1.66666666666667,5)*1</formula>
    </cfRule>
  </conditionalFormatting>
  <conditionalFormatting sqref="AD11:AG15">
    <cfRule type="expression" dxfId="181" priority="170">
      <formula>OR(WEEKDAY($A11,2)=6,WEEKDAY($A11,2)=7)</formula>
    </cfRule>
  </conditionalFormatting>
  <conditionalFormatting sqref="AD11:AJ15">
    <cfRule type="expression" dxfId="180" priority="2047">
      <formula>OR(WEEKDAY($A11,2)=6,WEEKDAY($A11,2)=7)</formula>
    </cfRule>
  </conditionalFormatting>
  <conditionalFormatting sqref="AE12:AF12">
    <cfRule type="expression" dxfId="179" priority="269">
      <formula>OR(WEEKDAY($A12,2)=6,WEEKDAY($A12,2)=7)</formula>
    </cfRule>
  </conditionalFormatting>
  <conditionalFormatting sqref="AI11:AI15">
    <cfRule type="expression" dxfId="178" priority="2039">
      <formula>LEFT(AI11,5)*1&gt;LEFT(0.125,5)*1</formula>
    </cfRule>
  </conditionalFormatting>
  <conditionalFormatting sqref="AI16">
    <cfRule type="expression" dxfId="177" priority="2043">
      <formula>OR(LEFT(AI16,5)*1&lt;LEFT(0.124999999999998,5)*1,LEFT(AI16,5)*1&lt;LEFT(0.125,5)*1)</formula>
    </cfRule>
    <cfRule type="expression" dxfId="176" priority="2042">
      <formula>OR(LEFT(AI16,5)*1=LEFT(0.124999999999998,5)*1,LEFT(AI16,5)*1=LEFT(0.125,5)*1)</formula>
    </cfRule>
    <cfRule type="expression" dxfId="175" priority="2041">
      <formula>LEFT(AI16,5)*1&gt;LEFT(0.125,5)*1</formula>
    </cfRule>
  </conditionalFormatting>
  <conditionalFormatting sqref="AJ11:AJ15">
    <cfRule type="expression" dxfId="174" priority="2040">
      <formula>LEFT(AJ11,7)&lt;LEFT(0.333333333333333,7)</formula>
    </cfRule>
  </conditionalFormatting>
  <conditionalFormatting sqref="AJ16">
    <cfRule type="expression" dxfId="173" priority="2046">
      <formula>LEFT(AJ16,5)*1=LEFT(1.66666666666667,5)*1</formula>
    </cfRule>
    <cfRule type="expression" dxfId="172" priority="2045">
      <formula>LEFT(AJ16,5)*1&lt;LEFT(1.66666666666667,5)*1</formula>
    </cfRule>
    <cfRule type="expression" dxfId="171" priority="2044">
      <formula>LEFT(AJ16,5)*1&gt;LEFT(1.66666666666667,5)*1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1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12" sqref="B12"/>
      <selection pane="topRight" activeCell="B12" sqref="B12"/>
      <selection pane="bottomLeft" activeCell="B12" sqref="B12"/>
      <selection pane="bottomRight" activeCell="AD11" sqref="AD11:AG13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6" t="s">
        <v>6</v>
      </c>
      <c r="B1" s="77" t="s">
        <v>41</v>
      </c>
      <c r="C1" s="78"/>
      <c r="D1" s="78"/>
      <c r="E1" s="78"/>
      <c r="F1" s="78"/>
      <c r="G1" s="78"/>
      <c r="H1" s="78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6" t="s">
        <v>0</v>
      </c>
      <c r="B2" s="79">
        <v>0.3125</v>
      </c>
      <c r="C2" s="78"/>
      <c r="D2" s="78"/>
      <c r="E2" s="78"/>
      <c r="F2" s="78"/>
      <c r="G2" s="78"/>
      <c r="H2" s="78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6" t="s">
        <v>1</v>
      </c>
      <c r="B3" s="79">
        <v>0.77083333333333337</v>
      </c>
      <c r="C3" s="78"/>
      <c r="D3" s="78"/>
      <c r="E3" s="78"/>
      <c r="F3" s="78"/>
      <c r="G3" s="78"/>
      <c r="H3" s="7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88" t="s">
        <v>3</v>
      </c>
      <c r="B4" s="82">
        <v>11</v>
      </c>
      <c r="C4" s="82"/>
      <c r="D4" s="82"/>
      <c r="E4" s="82"/>
      <c r="F4" s="82"/>
      <c r="G4" s="82"/>
      <c r="H4" s="83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89"/>
      <c r="B5" s="86"/>
      <c r="C5" s="86"/>
      <c r="D5" s="86"/>
      <c r="E5" s="86"/>
      <c r="F5" s="86"/>
      <c r="G5" s="86"/>
      <c r="H5" s="87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90" t="s">
        <v>34</v>
      </c>
      <c r="B6" s="92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91"/>
      <c r="B7" s="93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8" t="s">
        <v>52</v>
      </c>
      <c r="C8" s="59"/>
      <c r="D8" s="59"/>
      <c r="E8" s="59"/>
      <c r="F8" s="59"/>
      <c r="G8" s="59"/>
      <c r="H8" s="60"/>
      <c r="I8" s="58" t="s">
        <v>53</v>
      </c>
      <c r="J8" s="59"/>
      <c r="K8" s="59"/>
      <c r="L8" s="59"/>
      <c r="M8" s="59"/>
      <c r="N8" s="59"/>
      <c r="O8" s="60"/>
      <c r="P8" s="58" t="s">
        <v>54</v>
      </c>
      <c r="Q8" s="59"/>
      <c r="R8" s="59"/>
      <c r="S8" s="59"/>
      <c r="T8" s="59"/>
      <c r="U8" s="59"/>
      <c r="V8" s="60"/>
      <c r="W8" s="58" t="s">
        <v>55</v>
      </c>
      <c r="X8" s="59"/>
      <c r="Y8" s="59"/>
      <c r="Z8" s="59"/>
      <c r="AA8" s="59"/>
      <c r="AB8" s="59"/>
      <c r="AC8" s="60"/>
      <c r="AD8" s="58" t="s">
        <v>56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 x14ac:dyDescent="0.25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7" t="s">
        <v>36</v>
      </c>
      <c r="B11" s="50">
        <v>0.35416666666666302</v>
      </c>
      <c r="C11" s="39">
        <v>0.52083333333331805</v>
      </c>
      <c r="D11" s="40">
        <v>0.56249999999998201</v>
      </c>
      <c r="E11" s="40">
        <v>0.72916666666663699</v>
      </c>
      <c r="F11" s="41">
        <f>IF(D11-C11&lt;0,0,D11-C11)</f>
        <v>4.1666666666663965E-2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D11)+IF(AND(C11=ResmiTatil!$I$3,D11=ResmiTatil!$J$3),ResmiTatil!$I$3-ResmiTatil!$I$2,IF(AND(C11&gt;ResmiTatil!$I$2,D11&gt;ResmiTatil!$J$2),ResmiTatil!$J$2-ResmiTatil!$I$2))+IF(E11&gt;ResmiTatil!$K$2,E11-ResmiTatil!$K$2),0))</f>
        <v>3.9968028886505635E-15</v>
      </c>
      <c r="H11" s="42">
        <f>IF((C11-B11)+(E11-D11)&lt;0,0,(C11-B11)+(E11-D11))</f>
        <v>0.33333333333331</v>
      </c>
      <c r="I11" s="50">
        <v>0.35416666666666302</v>
      </c>
      <c r="J11" s="39">
        <v>0.52083333333331805</v>
      </c>
      <c r="K11" s="40">
        <v>0.56249999999998201</v>
      </c>
      <c r="L11" s="40">
        <v>0.72916666666663699</v>
      </c>
      <c r="M11" s="41">
        <f>IF(K11-J11&lt;0,0,K11-J11)</f>
        <v>4.1666666666663965E-2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K11)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2">
        <f>IF((J11-I11)+(L11-K11)&lt;0,0,(J11-I11)+(L11-K11))</f>
        <v>0.33333333333331</v>
      </c>
      <c r="P11" s="50">
        <v>0.35416666666666302</v>
      </c>
      <c r="Q11" s="39">
        <v>0.52083333333331805</v>
      </c>
      <c r="R11" s="40">
        <v>0.56249999999998201</v>
      </c>
      <c r="S11" s="40">
        <v>0.72916666666663699</v>
      </c>
      <c r="T11" s="41">
        <f>IF(R11-Q11&lt;0,0,R11-Q11)</f>
        <v>4.1666666666663965E-2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11)+IF(AND(Q11=ResmiTatil!$I$3,R11=ResmiTatil!$J$3),ResmiTatil!$I$3-ResmiTatil!$I$2,IF(AND(Q11&gt;ResmiTatil!$I$2,R11&gt;ResmiTatil!$J$2),ResmiTatil!$J$2-ResmiTatil!$I$2))+IF(S11&gt;ResmiTatil!$K$2,S11-ResmiTatil!$K$2),0))</f>
        <v>3.9968028886505635E-15</v>
      </c>
      <c r="V11" s="42">
        <f>IF((Q11-P11)+(S11-R11)&lt;0,0,(Q11-P11)+(S11-R11))</f>
        <v>0.33333333333331</v>
      </c>
      <c r="W11" s="50">
        <v>0.312499999999999</v>
      </c>
      <c r="X11" s="39">
        <v>0.47916666666665397</v>
      </c>
      <c r="Y11" s="40">
        <v>0.52083333333331805</v>
      </c>
      <c r="Z11" s="40">
        <v>0.68749999999997402</v>
      </c>
      <c r="AA11" s="41">
        <f>IF(Y11-X11&lt;0,0,Y11-X11)</f>
        <v>4.1666666666664076E-2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Y11)+IF(AND(X11=ResmiTatil!$I$3,Y11=ResmiTatil!$J$3),ResmiTatil!$I$3-ResmiTatil!$I$2,IF(AND(X11&gt;ResmiTatil!$I$2,Y11&gt;ResmiTatil!$J$2),ResmiTatil!$J$2-ResmiTatil!$I$2))+IF(Z11&gt;ResmiTatil!$K$2,Z11-ResmiTatil!$K$2),0))</f>
        <v>8.3333333333331983E-2</v>
      </c>
      <c r="AC11" s="42">
        <f>IF((X11-W11)+(Z11-Y11)&lt;0,0,(X11-W11)+(Z11-Y11))</f>
        <v>0.33333333333331094</v>
      </c>
      <c r="AD11" s="50">
        <v>0.35416666666666302</v>
      </c>
      <c r="AE11" s="39">
        <v>0.52083333333331805</v>
      </c>
      <c r="AF11" s="40">
        <v>0.56249999999998201</v>
      </c>
      <c r="AG11" s="40">
        <v>0.72916666666663699</v>
      </c>
      <c r="AH11" s="41">
        <f>IF(AF11-AE11&lt;0,0,AF11-AE11)</f>
        <v>4.1666666666663965E-2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AF11)+IF(AND(AE11=ResmiTatil!$I$3,AF11=ResmiTatil!$J$3),ResmiTatil!$I$3-ResmiTatil!$I$2,IF(AND(AE11&gt;ResmiTatil!$I$2,AF11&gt;ResmiTatil!$J$2),ResmiTatil!$J$2-ResmiTatil!$I$2))+IF(AG11&gt;ResmiTatil!$K$2,AG11-ResmiTatil!$K$2),0))</f>
        <v>3.9968028886505635E-15</v>
      </c>
      <c r="AJ11" s="42">
        <f>IF((AE11-AD11)+(AG11-AF11)&lt;0,0,(AE11-AD11)+(AG11-AF11))</f>
        <v>0.33333333333331</v>
      </c>
      <c r="AZ11" s="9">
        <v>0.39583333333332699</v>
      </c>
    </row>
    <row r="12" spans="1:52" ht="20.100000000000001" customHeight="1" x14ac:dyDescent="0.25">
      <c r="A12" s="37" t="s">
        <v>37</v>
      </c>
      <c r="B12" s="50">
        <v>0.35416666666666302</v>
      </c>
      <c r="C12" s="39">
        <v>0.47916666666665397</v>
      </c>
      <c r="D12" s="40">
        <v>0.52083333333331805</v>
      </c>
      <c r="E12" s="40">
        <v>0.72916666666663699</v>
      </c>
      <c r="F12" s="41">
        <f>IF(D12-C12&lt;0,0,D12-C12)</f>
        <v>4.1666666666664076E-2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D12)+IF(AND(C12=ResmiTatil!$I$3,D12=ResmiTatil!$J$3),ResmiTatil!$I$3-ResmiTatil!$I$2,IF(AND(C12&gt;ResmiTatil!$I$2,D12&gt;ResmiTatil!$J$2),ResmiTatil!$J$2-ResmiTatil!$I$2))+IF(E12&gt;ResmiTatil!$K$2,E12-ResmiTatil!$K$2),0))</f>
        <v>4.1666666666667962E-2</v>
      </c>
      <c r="H12" s="42">
        <f>IF((C12-B12)+(E12-D12)&lt;0,0,(C12-B12)+(E12-D12))</f>
        <v>0.33333333333330989</v>
      </c>
      <c r="I12" s="50">
        <v>0.35416666666666302</v>
      </c>
      <c r="J12" s="39">
        <v>0.47916666666665397</v>
      </c>
      <c r="K12" s="40">
        <v>0.52083333333331805</v>
      </c>
      <c r="L12" s="40">
        <v>0.72916666666663699</v>
      </c>
      <c r="M12" s="41">
        <f>IF(K12-J12&lt;0,0,K12-J12)</f>
        <v>4.1666666666664076E-2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K12)+IF(AND(J12=ResmiTatil!$I$3,K12=ResmiTatil!$J$3),ResmiTatil!$I$3-ResmiTatil!$I$2,IF(AND(J12&gt;ResmiTatil!$I$2,K12&gt;ResmiTatil!$J$2),ResmiTatil!$J$2-ResmiTatil!$I$2))+IF(L12&gt;ResmiTatil!$K$2,L12-ResmiTatil!$K$2),0))</f>
        <v>4.1666666666667962E-2</v>
      </c>
      <c r="O12" s="42">
        <f>IF((J12-I12)+(L12-K12)&lt;0,0,(J12-I12)+(L12-K12))</f>
        <v>0.33333333333330989</v>
      </c>
      <c r="P12" s="50">
        <v>0.35416666666666302</v>
      </c>
      <c r="Q12" s="39">
        <v>0.52083333333331805</v>
      </c>
      <c r="R12" s="40">
        <v>0.56249999999998201</v>
      </c>
      <c r="S12" s="40">
        <v>0.72916666666663699</v>
      </c>
      <c r="T12" s="41">
        <f>IF(R12-Q12&lt;0,0,R12-Q12)</f>
        <v>4.1666666666663965E-2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12)+IF(AND(Q12=ResmiTatil!$I$3,R12=ResmiTatil!$J$3),ResmiTatil!$I$3-ResmiTatil!$I$2,IF(AND(Q12&gt;ResmiTatil!$I$2,R12&gt;ResmiTatil!$J$2),ResmiTatil!$J$2-ResmiTatil!$I$2))+IF(S12&gt;ResmiTatil!$K$2,S12-ResmiTatil!$K$2),0))</f>
        <v>3.9968028886505635E-15</v>
      </c>
      <c r="V12" s="42">
        <f>IF((Q12-P12)+(S12-R12)&lt;0,0,(Q12-P12)+(S12-R12))</f>
        <v>0.33333333333331</v>
      </c>
      <c r="W12" s="50">
        <v>0.35416666666666302</v>
      </c>
      <c r="X12" s="39">
        <v>0.47916666666665397</v>
      </c>
      <c r="Y12" s="40">
        <v>0.52083333333331805</v>
      </c>
      <c r="Z12" s="40">
        <v>0.72916666666663699</v>
      </c>
      <c r="AA12" s="41">
        <f>IF(Y12-X12&lt;0,0,Y12-X12)</f>
        <v>4.1666666666664076E-2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Y12)+IF(AND(X12=ResmiTatil!$I$3,Y12=ResmiTatil!$J$3),ResmiTatil!$I$3-ResmiTatil!$I$2,IF(AND(X12&gt;ResmiTatil!$I$2,Y12&gt;ResmiTatil!$J$2),ResmiTatil!$J$2-ResmiTatil!$I$2))+IF(Z12&gt;ResmiTatil!$K$2,Z12-ResmiTatil!$K$2),0))</f>
        <v>4.1666666666667962E-2</v>
      </c>
      <c r="AC12" s="42">
        <f>IF((X12-W12)+(Z12-Y12)&lt;0,0,(X12-W12)+(Z12-Y12))</f>
        <v>0.33333333333330989</v>
      </c>
      <c r="AD12" s="50">
        <v>0.35416666666666302</v>
      </c>
      <c r="AE12" s="39">
        <v>0.52083333333331805</v>
      </c>
      <c r="AF12" s="40">
        <v>0.56249999999998201</v>
      </c>
      <c r="AG12" s="40">
        <v>0.72916666666663699</v>
      </c>
      <c r="AH12" s="41">
        <f>IF(AF12-AE12&lt;0,0,AF12-AE12)</f>
        <v>4.1666666666663965E-2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AF12)+IF(AND(AE12=ResmiTatil!$I$3,AF12=ResmiTatil!$J$3),ResmiTatil!$I$3-ResmiTatil!$I$2,IF(AND(AE12&gt;ResmiTatil!$I$2,AF12&gt;ResmiTatil!$J$2),ResmiTatil!$J$2-ResmiTatil!$I$2))+IF(AG12&gt;ResmiTatil!$K$2,AG12-ResmiTatil!$K$2),0))</f>
        <v>3.9968028886505635E-15</v>
      </c>
      <c r="AJ12" s="42">
        <f>IF((AE12-AD12)+(AG12-AF12)&lt;0,0,(AE12-AD12)+(AG12-AF12))</f>
        <v>0.33333333333331</v>
      </c>
      <c r="AZ12" s="9">
        <v>0.40624999999999301</v>
      </c>
    </row>
    <row r="13" spans="1:52" ht="20.100000000000001" customHeight="1" x14ac:dyDescent="0.25">
      <c r="A13" s="37" t="s">
        <v>38</v>
      </c>
      <c r="B13" s="50">
        <v>0.35416666666666302</v>
      </c>
      <c r="C13" s="39">
        <v>0.47916666666665397</v>
      </c>
      <c r="D13" s="40">
        <v>0.52083333333331805</v>
      </c>
      <c r="E13" s="40">
        <v>0.72916666666663699</v>
      </c>
      <c r="F13" s="41">
        <f>IF(D13-C13&lt;0,0,D13-C13)</f>
        <v>4.1666666666664076E-2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D13)+IF(AND(C13=ResmiTatil!$I$3,D13=ResmiTatil!$J$3),ResmiTatil!$I$3-ResmiTatil!$I$2,IF(AND(C13&gt;ResmiTatil!$I$2,D13&gt;ResmiTatil!$J$2),ResmiTatil!$J$2-ResmiTatil!$I$2))+IF(E13&gt;ResmiTatil!$K$2,E13-ResmiTatil!$K$2),0))</f>
        <v>4.1666666666667962E-2</v>
      </c>
      <c r="H13" s="42">
        <f>IF((C13-B13)+(E13-D13)&lt;0,0,(C13-B13)+(E13-D13))</f>
        <v>0.33333333333330989</v>
      </c>
      <c r="I13" s="50">
        <v>0.35416666666666302</v>
      </c>
      <c r="J13" s="39">
        <v>0.47916666666665397</v>
      </c>
      <c r="K13" s="40">
        <v>0.52083333333331805</v>
      </c>
      <c r="L13" s="40">
        <v>0.72916666666663699</v>
      </c>
      <c r="M13" s="41">
        <f>IF(K13-J13&lt;0,0,K13-J13)</f>
        <v>4.1666666666664076E-2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K13)+IF(AND(J13=ResmiTatil!$I$3,K13=ResmiTatil!$J$3),ResmiTatil!$I$3-ResmiTatil!$I$2,IF(AND(J13&gt;ResmiTatil!$I$2,K13&gt;ResmiTatil!$J$2),ResmiTatil!$J$2-ResmiTatil!$I$2))+IF(L13&gt;ResmiTatil!$K$2,L13-ResmiTatil!$K$2),0))</f>
        <v>4.1666666666667962E-2</v>
      </c>
      <c r="O13" s="42">
        <f>IF((J13-I13)+(L13-K13)&lt;0,0,(J13-I13)+(L13-K13))</f>
        <v>0.33333333333330989</v>
      </c>
      <c r="P13" s="50">
        <v>0.35416666666666302</v>
      </c>
      <c r="Q13" s="39">
        <v>0.52083333333331805</v>
      </c>
      <c r="R13" s="40">
        <v>0.56249999999998201</v>
      </c>
      <c r="S13" s="40">
        <v>0.72916666666663699</v>
      </c>
      <c r="T13" s="41">
        <f>IF(R13-Q13&lt;0,0,R13-Q13)</f>
        <v>4.1666666666663965E-2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13)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2">
        <f>IF((Q13-P13)+(S13-R13)&lt;0,0,(Q13-P13)+(S13-R13))</f>
        <v>0.33333333333331</v>
      </c>
      <c r="W13" s="50">
        <v>0.35416666666666302</v>
      </c>
      <c r="X13" s="39">
        <v>0.52083333333331805</v>
      </c>
      <c r="Y13" s="40">
        <v>0.56249999999998201</v>
      </c>
      <c r="Z13" s="40">
        <v>0.72916666666663699</v>
      </c>
      <c r="AA13" s="41">
        <f>IF(Y13-X13&lt;0,0,Y13-X13)</f>
        <v>4.1666666666663965E-2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Y13)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2">
        <f>IF((X13-W13)+(Z13-Y13)&lt;0,0,(X13-W13)+(Z13-Y13))</f>
        <v>0.33333333333331</v>
      </c>
      <c r="AD13" s="50">
        <v>0.35416666666666302</v>
      </c>
      <c r="AE13" s="39">
        <v>0.52083333333331805</v>
      </c>
      <c r="AF13" s="40">
        <v>0.56249999999998201</v>
      </c>
      <c r="AG13" s="40">
        <v>0.72916666666663699</v>
      </c>
      <c r="AH13" s="41">
        <f>IF(AF13-AE13&lt;0,0,AF13-AE13)</f>
        <v>4.1666666666663965E-2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AF13)+IF(AND(AE13=ResmiTatil!$I$3,AF13=ResmiTatil!$J$3),ResmiTatil!$I$3-ResmiTatil!$I$2,IF(AND(AE13&gt;ResmiTatil!$I$2,AF13&gt;ResmiTatil!$J$2),ResmiTatil!$J$2-ResmiTatil!$I$2))+IF(AG13&gt;ResmiTatil!$K$2,AG13-ResmiTatil!$K$2),0))</f>
        <v>3.9968028886505635E-15</v>
      </c>
      <c r="AJ13" s="42">
        <f>IF((AE13-AD13)+(AG13-AF13)&lt;0,0,(AE13-AD13)+(AG13-AF13))</f>
        <v>0.33333333333331</v>
      </c>
      <c r="AZ13" s="9">
        <v>0.41666666666665902</v>
      </c>
    </row>
    <row r="14" spans="1:52" ht="20.100000000000001" customHeight="1" x14ac:dyDescent="0.25">
      <c r="A14" s="37" t="s">
        <v>39</v>
      </c>
      <c r="B14" s="50">
        <v>0.35416666666666302</v>
      </c>
      <c r="C14" s="39">
        <v>0.52083333333331805</v>
      </c>
      <c r="D14" s="40">
        <v>0.56249999999998201</v>
      </c>
      <c r="E14" s="40">
        <v>0.72916666666663699</v>
      </c>
      <c r="F14" s="41">
        <f>IF(D14-C14&lt;0,0,D14-C14)</f>
        <v>4.1666666666663965E-2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D14)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2">
        <f>IF((C14-B14)+(E14-D14)&lt;0,0,(C14-B14)+(E14-D14))</f>
        <v>0.33333333333331</v>
      </c>
      <c r="I14" s="50">
        <v>0.35416666666666302</v>
      </c>
      <c r="J14" s="39">
        <v>0.52083333333331805</v>
      </c>
      <c r="K14" s="40">
        <v>0.56249999999998201</v>
      </c>
      <c r="L14" s="40">
        <v>0.72916666666663699</v>
      </c>
      <c r="M14" s="41">
        <f>IF(K14-J14&lt;0,0,K14-J14)</f>
        <v>4.1666666666663965E-2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K14)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2">
        <f>IF((J14-I14)+(L14-K14)&lt;0,0,(J14-I14)+(L14-K14))</f>
        <v>0.33333333333331</v>
      </c>
      <c r="P14" s="50">
        <v>0.35416666666666302</v>
      </c>
      <c r="Q14" s="39">
        <v>0.47916666666665397</v>
      </c>
      <c r="R14" s="40">
        <v>0.52083333333331805</v>
      </c>
      <c r="S14" s="40">
        <v>0.72916666666663699</v>
      </c>
      <c r="T14" s="41">
        <f>IF(R14-Q14&lt;0,0,R14-Q14)</f>
        <v>4.1666666666664076E-2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14)+IF(AND(Q14=ResmiTatil!$I$3,R14=ResmiTatil!$J$3),ResmiTatil!$I$3-ResmiTatil!$I$2,IF(AND(Q14&gt;ResmiTatil!$I$2,R14&gt;ResmiTatil!$J$2),ResmiTatil!$J$2-ResmiTatil!$I$2))+IF(S14&gt;ResmiTatil!$K$2,S14-ResmiTatil!$K$2),0))</f>
        <v>4.1666666666667962E-2</v>
      </c>
      <c r="V14" s="42">
        <f>IF((Q14-P14)+(S14-R14)&lt;0,0,(Q14-P14)+(S14-R14))</f>
        <v>0.33333333333330989</v>
      </c>
      <c r="W14" s="50">
        <v>0.35416666666666302</v>
      </c>
      <c r="X14" s="39">
        <v>0.52083333333331805</v>
      </c>
      <c r="Y14" s="40">
        <v>0.56249999999998201</v>
      </c>
      <c r="Z14" s="40">
        <v>0.72916666666663699</v>
      </c>
      <c r="AA14" s="41">
        <f>IF(Y14-X14&lt;0,0,Y14-X14)</f>
        <v>4.1666666666663965E-2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Y14)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2">
        <f>IF((X14-W14)+(Z14-Y14)&lt;0,0,(X14-W14)+(Z14-Y14))</f>
        <v>0.33333333333331</v>
      </c>
      <c r="AD14" s="50">
        <v>0.312499999999999</v>
      </c>
      <c r="AE14" s="39">
        <v>0.47916666666665397</v>
      </c>
      <c r="AF14" s="40">
        <v>0.52083333333331805</v>
      </c>
      <c r="AG14" s="40">
        <v>0.68749999999997402</v>
      </c>
      <c r="AH14" s="41">
        <f>IF(AF14-AE14&lt;0,0,AF14-AE14)</f>
        <v>4.1666666666664076E-2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AF14)+IF(AND(AE14=ResmiTatil!$I$3,AF14=ResmiTatil!$J$3),ResmiTatil!$I$3-ResmiTatil!$I$2,IF(AND(AE14&gt;ResmiTatil!$I$2,AF14&gt;ResmiTatil!$J$2),ResmiTatil!$J$2-ResmiTatil!$I$2))+IF(AG14&gt;ResmiTatil!$K$2,AG14-ResmiTatil!$K$2),0))</f>
        <v>8.3333333333331983E-2</v>
      </c>
      <c r="AJ14" s="42">
        <f>IF((AE14-AD14)+(AG14-AF14)&lt;0,0,(AE14-AD14)+(AG14-AF14))</f>
        <v>0.33333333333331094</v>
      </c>
      <c r="AZ14" s="9">
        <v>0.42708333333332499</v>
      </c>
    </row>
    <row r="15" spans="1:52" ht="20.100000000000001" customHeight="1" x14ac:dyDescent="0.25">
      <c r="A15" s="37" t="s">
        <v>40</v>
      </c>
      <c r="B15" s="50">
        <v>0.35416666666666302</v>
      </c>
      <c r="C15" s="39">
        <v>0.47916666666665397</v>
      </c>
      <c r="D15" s="40">
        <v>0.52083333333331805</v>
      </c>
      <c r="E15" s="40">
        <v>0.72916666666663699</v>
      </c>
      <c r="F15" s="41">
        <f>IF(D15-C15&lt;0,0,D15-C15)</f>
        <v>4.1666666666664076E-2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D15)+IF(AND(C15=ResmiTatil!$I$3,D15=ResmiTatil!$J$3),ResmiTatil!$I$3-ResmiTatil!$I$2,IF(AND(C15&gt;ResmiTatil!$I$2,D15&gt;ResmiTatil!$J$2),ResmiTatil!$J$2-ResmiTatil!$I$2))+IF(E15&gt;ResmiTatil!$K$2,E15-ResmiTatil!$K$2),0))</f>
        <v>4.1666666666667962E-2</v>
      </c>
      <c r="H15" s="42">
        <f>IF((C15-B15)+(E15-D15)&lt;0,0,(C15-B15)+(E15-D15))</f>
        <v>0.33333333333330989</v>
      </c>
      <c r="I15" s="50">
        <v>0.35416666666666302</v>
      </c>
      <c r="J15" s="39">
        <v>0.47916666666665397</v>
      </c>
      <c r="K15" s="40">
        <v>0.52083333333331805</v>
      </c>
      <c r="L15" s="40">
        <v>0.72916666666663699</v>
      </c>
      <c r="M15" s="41">
        <f>IF(K15-J15&lt;0,0,K15-J15)</f>
        <v>4.1666666666664076E-2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K15)+IF(AND(J15=ResmiTatil!$I$3,K15=ResmiTatil!$J$3),ResmiTatil!$I$3-ResmiTatil!$I$2,IF(AND(J15&gt;ResmiTatil!$I$2,K15&gt;ResmiTatil!$J$2),ResmiTatil!$J$2-ResmiTatil!$I$2))+IF(L15&gt;ResmiTatil!$K$2,L15-ResmiTatil!$K$2),0))</f>
        <v>4.1666666666667962E-2</v>
      </c>
      <c r="O15" s="42">
        <f>IF((J15-I15)+(L15-K15)&lt;0,0,(J15-I15)+(L15-K15))</f>
        <v>0.33333333333330989</v>
      </c>
      <c r="P15" s="50">
        <v>0.312499999999999</v>
      </c>
      <c r="Q15" s="39">
        <v>0.47916666666665397</v>
      </c>
      <c r="R15" s="40">
        <v>0.52083333333331805</v>
      </c>
      <c r="S15" s="40">
        <v>0.68749999999997402</v>
      </c>
      <c r="T15" s="41">
        <f>IF(R15-Q15&lt;0,0,R15-Q15)</f>
        <v>4.1666666666664076E-2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15)+IF(AND(Q15=ResmiTatil!$I$3,R15=ResmiTatil!$J$3),ResmiTatil!$I$3-ResmiTatil!$I$2,IF(AND(Q15&gt;ResmiTatil!$I$2,R15&gt;ResmiTatil!$J$2),ResmiTatil!$J$2-ResmiTatil!$I$2))+IF(S15&gt;ResmiTatil!$K$2,S15-ResmiTatil!$K$2),0))</f>
        <v>8.3333333333331983E-2</v>
      </c>
      <c r="V15" s="42">
        <f>IF((Q15-P15)+(S15-R15)&lt;0,0,(Q15-P15)+(S15-R15))</f>
        <v>0.33333333333331094</v>
      </c>
      <c r="W15" s="50">
        <v>0.35416666666666302</v>
      </c>
      <c r="X15" s="39">
        <v>0.52083333333331805</v>
      </c>
      <c r="Y15" s="40">
        <v>0.56249999999998201</v>
      </c>
      <c r="Z15" s="40">
        <v>0.72916666666663699</v>
      </c>
      <c r="AA15" s="41">
        <f>IF(Y15-X15&lt;0,0,Y15-X15)</f>
        <v>4.1666666666663965E-2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Y15)+IF(AND(X15=ResmiTatil!$I$3,Y15=ResmiTatil!$J$3),ResmiTatil!$I$3-ResmiTatil!$I$2,IF(AND(X15&gt;ResmiTatil!$I$2,Y15&gt;ResmiTatil!$J$2),ResmiTatil!$J$2-ResmiTatil!$I$2))+IF(Z15&gt;ResmiTatil!$K$2,Z15-ResmiTatil!$K$2),0))</f>
        <v>3.9968028886505635E-15</v>
      </c>
      <c r="AC15" s="42">
        <f>IF((X15-W15)+(Z15-Y15)&lt;0,0,(X15-W15)+(Z15-Y15))</f>
        <v>0.33333333333331</v>
      </c>
      <c r="AD15" s="50">
        <v>0.35416666666666302</v>
      </c>
      <c r="AE15" s="39">
        <v>0.47916666666665397</v>
      </c>
      <c r="AF15" s="40">
        <v>0.52083333333331805</v>
      </c>
      <c r="AG15" s="40">
        <v>0.72916666666663699</v>
      </c>
      <c r="AH15" s="41">
        <f>IF(AF15-AE15&lt;0,0,AF15-AE15)</f>
        <v>4.1666666666664076E-2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AF15)+IF(AND(AE15=ResmiTatil!$I$3,AF15=ResmiTatil!$J$3),ResmiTatil!$I$3-ResmiTatil!$I$2,IF(AND(AE15&gt;ResmiTatil!$I$2,AF15&gt;ResmiTatil!$J$2),ResmiTatil!$J$2-ResmiTatil!$I$2))+IF(AG15&gt;ResmiTatil!$K$2,AG15-ResmiTatil!$K$2),0))</f>
        <v>4.1666666666667962E-2</v>
      </c>
      <c r="AJ15" s="42">
        <f>IF((AE15-AD15)+(AG15-AF15)&lt;0,0,(AE15-AD15)+(AG15-AF15))</f>
        <v>0.33333333333330989</v>
      </c>
      <c r="AZ15" s="9">
        <v>0.43749999999999001</v>
      </c>
    </row>
    <row r="16" spans="1:52" ht="20.100000000000001" customHeight="1" x14ac:dyDescent="0.25">
      <c r="A16" s="19" t="s">
        <v>24</v>
      </c>
      <c r="B16" s="48"/>
      <c r="C16" s="46"/>
      <c r="D16" s="47"/>
      <c r="E16" s="47"/>
      <c r="F16" s="43"/>
      <c r="G16" s="41">
        <f>SUM(G11:G15)</f>
        <v>0.12500000000001188</v>
      </c>
      <c r="H16" s="44">
        <f>SUM(H11:H15)</f>
        <v>1.6666666666665497</v>
      </c>
      <c r="I16" s="48"/>
      <c r="J16" s="46"/>
      <c r="K16" s="47"/>
      <c r="L16" s="47"/>
      <c r="M16" s="43"/>
      <c r="N16" s="41">
        <f>SUM(N11:N15)</f>
        <v>0.12500000000001188</v>
      </c>
      <c r="O16" s="44">
        <f>SUM(O11:O15)</f>
        <v>1.6666666666665497</v>
      </c>
      <c r="P16" s="48"/>
      <c r="Q16" s="46"/>
      <c r="R16" s="47"/>
      <c r="S16" s="47"/>
      <c r="T16" s="43"/>
      <c r="U16" s="41">
        <f>SUM(U11:U15)</f>
        <v>0.12500000000001193</v>
      </c>
      <c r="V16" s="44">
        <f>SUM(V11:V15)</f>
        <v>1.6666666666665511</v>
      </c>
      <c r="W16" s="48"/>
      <c r="X16" s="46"/>
      <c r="Y16" s="47"/>
      <c r="Z16" s="47"/>
      <c r="AA16" s="43"/>
      <c r="AB16" s="41">
        <f>SUM(AB11:AB15)</f>
        <v>0.12500000000001193</v>
      </c>
      <c r="AC16" s="44">
        <f>SUM(AC11:AC15)</f>
        <v>1.6666666666665506</v>
      </c>
      <c r="AD16" s="48"/>
      <c r="AE16" s="46"/>
      <c r="AF16" s="47"/>
      <c r="AG16" s="47"/>
      <c r="AH16" s="43"/>
      <c r="AI16" s="41">
        <f>SUM(AI11:AI15)</f>
        <v>0.12500000000001193</v>
      </c>
      <c r="AJ16" s="44">
        <f>SUM(AJ11:AJ15)</f>
        <v>1.6666666666665511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T6Uh8sZ/bDznXaP/A7yatBpAXrF4wbt0guUMFGzITrwg8ToLJ9eOIFwBx6PeF5oshVHalSFRXoMRI+vi0FpnmQ==" saltValue="+tVtMu9431X+htjVxCTlBg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70" priority="2466">
      <formula>OR(WEEKDAY($A11,2)=6,WEEKDAY($A11,2)=7)</formula>
    </cfRule>
  </conditionalFormatting>
  <conditionalFormatting sqref="B11:E15">
    <cfRule type="expression" dxfId="169" priority="470">
      <formula>OR(WEEKDAY($A11,2)=6,WEEKDAY($A11,2)=7)</formula>
    </cfRule>
  </conditionalFormatting>
  <conditionalFormatting sqref="C12:D12">
    <cfRule type="expression" dxfId="168" priority="543">
      <formula>OR(WEEKDAY($A12,2)=6,WEEKDAY($A12,2)=7)</formula>
    </cfRule>
  </conditionalFormatting>
  <conditionalFormatting sqref="G11:G15">
    <cfRule type="expression" dxfId="167" priority="2212">
      <formula>LEFT(G11,5)*1&gt;LEFT(0.125,5)*1</formula>
    </cfRule>
  </conditionalFormatting>
  <conditionalFormatting sqref="G16">
    <cfRule type="expression" dxfId="166" priority="2215">
      <formula>OR(LEFT(G16,5)*1=LEFT(0.124999999999998,5)*1,LEFT(G16,5)*1=LEFT(0.125,5)*1)</formula>
    </cfRule>
    <cfRule type="expression" dxfId="165" priority="2214">
      <formula>LEFT(G16,5)*1&gt;LEFT(0.125,5)*1</formula>
    </cfRule>
    <cfRule type="expression" dxfId="164" priority="2216">
      <formula>OR(LEFT(G16,5)*1&lt;LEFT(0.124999999999998,5)*1,LEFT(G16,5)*1&lt;LEFT(0.125,5)*1)</formula>
    </cfRule>
  </conditionalFormatting>
  <conditionalFormatting sqref="H11:H15">
    <cfRule type="expression" dxfId="163" priority="2213">
      <formula>LEFT(H11,7)&lt;LEFT(0.333333333333333,7)</formula>
    </cfRule>
  </conditionalFormatting>
  <conditionalFormatting sqref="H16">
    <cfRule type="expression" dxfId="162" priority="2465">
      <formula>LEFT(H16,5)*1=LEFT(1.66666666666667,5)*1</formula>
    </cfRule>
    <cfRule type="expression" dxfId="161" priority="2218">
      <formula>LEFT(H16,5)*1&lt;LEFT(1.66666666666667,5)*1</formula>
    </cfRule>
    <cfRule type="expression" dxfId="160" priority="2217">
      <formula>LEFT(H16,5)*1&gt;LEFT(1.66666666666667,5)*1</formula>
    </cfRule>
  </conditionalFormatting>
  <conditionalFormatting sqref="I11:L15">
    <cfRule type="expression" dxfId="159" priority="254">
      <formula>OR(WEEKDAY($A11,2)=6,WEEKDAY($A11,2)=7)</formula>
    </cfRule>
  </conditionalFormatting>
  <conditionalFormatting sqref="I11:O15">
    <cfRule type="expression" dxfId="158" priority="1936">
      <formula>OR(WEEKDAY($A11,2)=6,WEEKDAY($A11,2)=7)</formula>
    </cfRule>
  </conditionalFormatting>
  <conditionalFormatting sqref="J12:K12">
    <cfRule type="expression" dxfId="157" priority="378">
      <formula>OR(WEEKDAY($A12,2)=6,WEEKDAY($A12,2)=7)</formula>
    </cfRule>
  </conditionalFormatting>
  <conditionalFormatting sqref="N11:N15">
    <cfRule type="expression" dxfId="156" priority="1928">
      <formula>LEFT(N11,5)*1&gt;LEFT(0.125,5)*1</formula>
    </cfRule>
  </conditionalFormatting>
  <conditionalFormatting sqref="N16">
    <cfRule type="expression" dxfId="155" priority="1930">
      <formula>LEFT(N16,5)*1&gt;LEFT(0.125,5)*1</formula>
    </cfRule>
    <cfRule type="expression" dxfId="154" priority="1931">
      <formula>OR(LEFT(N16,5)*1=LEFT(0.124999999999998,5)*1,LEFT(N16,5)*1=LEFT(0.125,5)*1)</formula>
    </cfRule>
    <cfRule type="expression" dxfId="153" priority="1932">
      <formula>OR(LEFT(N16,5)*1&lt;LEFT(0.124999999999998,5)*1,LEFT(N16,5)*1&lt;LEFT(0.125,5)*1)</formula>
    </cfRule>
  </conditionalFormatting>
  <conditionalFormatting sqref="O11:O15">
    <cfRule type="expression" dxfId="152" priority="1929">
      <formula>LEFT(O11,7)&lt;LEFT(0.333333333333333,7)</formula>
    </cfRule>
  </conditionalFormatting>
  <conditionalFormatting sqref="O16">
    <cfRule type="expression" dxfId="151" priority="1934">
      <formula>LEFT(O16,5)*1&lt;LEFT(1.66666666666667,5)*1</formula>
    </cfRule>
    <cfRule type="expression" dxfId="150" priority="1935">
      <formula>LEFT(O16,5)*1=LEFT(1.66666666666667,5)*1</formula>
    </cfRule>
    <cfRule type="expression" dxfId="149" priority="1933">
      <formula>LEFT(O16,5)*1&gt;LEFT(1.66666666666667,5)*1</formula>
    </cfRule>
  </conditionalFormatting>
  <conditionalFormatting sqref="P11:P12">
    <cfRule type="expression" dxfId="148" priority="193">
      <formula>OR(WEEKDAY($A11,2)=6,WEEKDAY($A11,2)=7)</formula>
    </cfRule>
  </conditionalFormatting>
  <conditionalFormatting sqref="P11:S15">
    <cfRule type="expression" dxfId="147" priority="183">
      <formula>OR(WEEKDAY($A11,2)=6,WEEKDAY($A11,2)=7)</formula>
    </cfRule>
  </conditionalFormatting>
  <conditionalFormatting sqref="P11:V15">
    <cfRule type="expression" dxfId="146" priority="1927">
      <formula>OR(WEEKDAY($A11,2)=6,WEEKDAY($A11,2)=7)</formula>
    </cfRule>
  </conditionalFormatting>
  <conditionalFormatting sqref="U11:U15">
    <cfRule type="expression" dxfId="145" priority="1919">
      <formula>LEFT(U11,5)*1&gt;LEFT(0.125,5)*1</formula>
    </cfRule>
  </conditionalFormatting>
  <conditionalFormatting sqref="U16">
    <cfRule type="expression" dxfId="144" priority="1923">
      <formula>OR(LEFT(U16,5)*1&lt;LEFT(0.124999999999998,5)*1,LEFT(U16,5)*1&lt;LEFT(0.125,5)*1)</formula>
    </cfRule>
    <cfRule type="expression" dxfId="143" priority="1922">
      <formula>OR(LEFT(U16,5)*1=LEFT(0.124999999999998,5)*1,LEFT(U16,5)*1=LEFT(0.125,5)*1)</formula>
    </cfRule>
    <cfRule type="expression" dxfId="142" priority="1921">
      <formula>LEFT(U16,5)*1&gt;LEFT(0.125,5)*1</formula>
    </cfRule>
  </conditionalFormatting>
  <conditionalFormatting sqref="V11:V15">
    <cfRule type="expression" dxfId="141" priority="1920">
      <formula>LEFT(V11,7)&lt;LEFT(0.333333333333333,7)</formula>
    </cfRule>
  </conditionalFormatting>
  <conditionalFormatting sqref="V16">
    <cfRule type="expression" dxfId="140" priority="1926">
      <formula>LEFT(V16,5)*1=LEFT(1.66666666666667,5)*1</formula>
    </cfRule>
    <cfRule type="expression" dxfId="139" priority="1925">
      <formula>LEFT(V16,5)*1&lt;LEFT(1.66666666666667,5)*1</formula>
    </cfRule>
    <cfRule type="expression" dxfId="138" priority="1924">
      <formula>LEFT(V16,5)*1&gt;LEFT(1.66666666666667,5)*1</formula>
    </cfRule>
  </conditionalFormatting>
  <conditionalFormatting sqref="W11:W12">
    <cfRule type="expression" dxfId="137" priority="102">
      <formula>OR(WEEKDAY($A11,2)=6,WEEKDAY($A11,2)=7)</formula>
    </cfRule>
  </conditionalFormatting>
  <conditionalFormatting sqref="W11:Z15">
    <cfRule type="expression" dxfId="136" priority="92">
      <formula>OR(WEEKDAY($A11,2)=6,WEEKDAY($A11,2)=7)</formula>
    </cfRule>
  </conditionalFormatting>
  <conditionalFormatting sqref="W11:AC15">
    <cfRule type="expression" dxfId="135" priority="1918">
      <formula>OR(WEEKDAY($A11,2)=6,WEEKDAY($A11,2)=7)</formula>
    </cfRule>
  </conditionalFormatting>
  <conditionalFormatting sqref="AB11:AB15">
    <cfRule type="expression" dxfId="134" priority="1910">
      <formula>LEFT(AB11,5)*1&gt;LEFT(0.125,5)*1</formula>
    </cfRule>
  </conditionalFormatting>
  <conditionalFormatting sqref="AB16">
    <cfRule type="expression" dxfId="133" priority="1914">
      <formula>OR(LEFT(AB16,5)*1&lt;LEFT(0.124999999999998,5)*1,LEFT(AB16,5)*1&lt;LEFT(0.125,5)*1)</formula>
    </cfRule>
    <cfRule type="expression" dxfId="132" priority="1913">
      <formula>OR(LEFT(AB16,5)*1=LEFT(0.124999999999998,5)*1,LEFT(AB16,5)*1=LEFT(0.125,5)*1)</formula>
    </cfRule>
    <cfRule type="expression" dxfId="131" priority="1912">
      <formula>LEFT(AB16,5)*1&gt;LEFT(0.125,5)*1</formula>
    </cfRule>
  </conditionalFormatting>
  <conditionalFormatting sqref="AC11:AC15">
    <cfRule type="expression" dxfId="130" priority="1911">
      <formula>LEFT(AC11,7)&lt;LEFT(0.333333333333333,7)</formula>
    </cfRule>
  </conditionalFormatting>
  <conditionalFormatting sqref="AC16">
    <cfRule type="expression" dxfId="129" priority="1917">
      <formula>LEFT(AC16,5)*1=LEFT(1.66666666666667,5)*1</formula>
    </cfRule>
    <cfRule type="expression" dxfId="128" priority="1916">
      <formula>LEFT(AC16,5)*1&lt;LEFT(1.66666666666667,5)*1</formula>
    </cfRule>
    <cfRule type="expression" dxfId="127" priority="1915">
      <formula>LEFT(AC16,5)*1&gt;LEFT(1.66666666666667,5)*1</formula>
    </cfRule>
  </conditionalFormatting>
  <conditionalFormatting sqref="AD11:AD12">
    <cfRule type="expression" dxfId="126" priority="11">
      <formula>OR(WEEKDAY($A11,2)=6,WEEKDAY($A11,2)=7)</formula>
    </cfRule>
  </conditionalFormatting>
  <conditionalFormatting sqref="AD11:AG15">
    <cfRule type="expression" dxfId="125" priority="1">
      <formula>OR(WEEKDAY($A11,2)=6,WEEKDAY($A11,2)=7)</formula>
    </cfRule>
  </conditionalFormatting>
  <conditionalFormatting sqref="AD11:AJ15">
    <cfRule type="expression" dxfId="124" priority="1909">
      <formula>OR(WEEKDAY($A11,2)=6,WEEKDAY($A11,2)=7)</formula>
    </cfRule>
  </conditionalFormatting>
  <conditionalFormatting sqref="AI11:AI15">
    <cfRule type="expression" dxfId="123" priority="1901">
      <formula>LEFT(AI11,5)*1&gt;LEFT(0.125,5)*1</formula>
    </cfRule>
  </conditionalFormatting>
  <conditionalFormatting sqref="AI16">
    <cfRule type="expression" dxfId="122" priority="1905">
      <formula>OR(LEFT(AI16,5)*1&lt;LEFT(0.124999999999998,5)*1,LEFT(AI16,5)*1&lt;LEFT(0.125,5)*1)</formula>
    </cfRule>
    <cfRule type="expression" dxfId="121" priority="1904">
      <formula>OR(LEFT(AI16,5)*1=LEFT(0.124999999999998,5)*1,LEFT(AI16,5)*1=LEFT(0.125,5)*1)</formula>
    </cfRule>
    <cfRule type="expression" dxfId="120" priority="1903">
      <formula>LEFT(AI16,5)*1&gt;LEFT(0.125,5)*1</formula>
    </cfRule>
  </conditionalFormatting>
  <conditionalFormatting sqref="AJ11:AJ15">
    <cfRule type="expression" dxfId="119" priority="1902">
      <formula>LEFT(AJ11,7)&lt;LEFT(0.333333333333333,7)</formula>
    </cfRule>
  </conditionalFormatting>
  <conditionalFormatting sqref="AJ16">
    <cfRule type="expression" dxfId="118" priority="1908">
      <formula>LEFT(AJ16,5)*1=LEFT(1.66666666666667,5)*1</formula>
    </cfRule>
    <cfRule type="expression" dxfId="117" priority="1907">
      <formula>LEFT(AJ16,5)*1&lt;LEFT(1.66666666666667,5)*1</formula>
    </cfRule>
    <cfRule type="expression" dxfId="116" priority="1906">
      <formula>LEFT(AJ16,5)*1&gt;LEFT(1.66666666666667,5)*1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2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yfa5">
    <tabColor theme="0" tint="-0.249977111117893"/>
    <pageSetUpPr fitToPage="1"/>
  </sheetPr>
  <dimension ref="A1:AZ218"/>
  <sheetViews>
    <sheetView zoomScaleNormal="100" zoomScaleSheetLayoutView="80" workbookViewId="0">
      <pane xSplit="1" ySplit="10" topLeftCell="B11" activePane="bottomRight" state="frozen"/>
      <selection activeCell="B12" sqref="B12"/>
      <selection pane="topRight" activeCell="B12" sqref="B12"/>
      <selection pane="bottomLeft" activeCell="B12" sqref="B12"/>
      <selection pane="bottomRight" activeCell="B13" sqref="B13:E15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6" t="s">
        <v>6</v>
      </c>
      <c r="B1" s="77" t="s">
        <v>41</v>
      </c>
      <c r="C1" s="78"/>
      <c r="D1" s="78"/>
      <c r="E1" s="78"/>
      <c r="F1" s="78"/>
      <c r="G1" s="78"/>
      <c r="H1" s="78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6" t="s">
        <v>0</v>
      </c>
      <c r="B2" s="79">
        <v>0.3125</v>
      </c>
      <c r="C2" s="78"/>
      <c r="D2" s="78"/>
      <c r="E2" s="78"/>
      <c r="F2" s="78"/>
      <c r="G2" s="78"/>
      <c r="H2" s="78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6" t="s">
        <v>1</v>
      </c>
      <c r="B3" s="79">
        <v>0.77083333333333337</v>
      </c>
      <c r="C3" s="78"/>
      <c r="D3" s="78"/>
      <c r="E3" s="78"/>
      <c r="F3" s="78"/>
      <c r="G3" s="78"/>
      <c r="H3" s="7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88" t="s">
        <v>3</v>
      </c>
      <c r="B4" s="82">
        <v>11</v>
      </c>
      <c r="C4" s="82"/>
      <c r="D4" s="82"/>
      <c r="E4" s="82"/>
      <c r="F4" s="82"/>
      <c r="G4" s="82"/>
      <c r="H4" s="83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89"/>
      <c r="B5" s="86"/>
      <c r="C5" s="86"/>
      <c r="D5" s="86"/>
      <c r="E5" s="86"/>
      <c r="F5" s="86"/>
      <c r="G5" s="86"/>
      <c r="H5" s="87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90" t="s">
        <v>34</v>
      </c>
      <c r="B6" s="92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91"/>
      <c r="B7" s="93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8" t="s">
        <v>57</v>
      </c>
      <c r="C8" s="59"/>
      <c r="D8" s="59"/>
      <c r="E8" s="59"/>
      <c r="F8" s="59"/>
      <c r="G8" s="59"/>
      <c r="H8" s="60"/>
      <c r="I8" s="58" t="s">
        <v>58</v>
      </c>
      <c r="J8" s="59"/>
      <c r="K8" s="59"/>
      <c r="L8" s="59"/>
      <c r="M8" s="59"/>
      <c r="N8" s="59"/>
      <c r="O8" s="60"/>
      <c r="P8" s="58" t="s">
        <v>59</v>
      </c>
      <c r="Q8" s="59"/>
      <c r="R8" s="59"/>
      <c r="S8" s="59"/>
      <c r="T8" s="59"/>
      <c r="U8" s="59"/>
      <c r="V8" s="60"/>
      <c r="W8" s="58" t="s">
        <v>60</v>
      </c>
      <c r="X8" s="59"/>
      <c r="Y8" s="59"/>
      <c r="Z8" s="59"/>
      <c r="AA8" s="59"/>
      <c r="AB8" s="59"/>
      <c r="AC8" s="60"/>
      <c r="AD8" s="58" t="s">
        <v>61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 x14ac:dyDescent="0.25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7" t="s">
        <v>36</v>
      </c>
      <c r="B11" s="50">
        <v>0.35416666666666302</v>
      </c>
      <c r="C11" s="39">
        <v>0.47916666666665397</v>
      </c>
      <c r="D11" s="40">
        <v>0.52083333333331805</v>
      </c>
      <c r="E11" s="40">
        <v>0.72916666666663699</v>
      </c>
      <c r="F11" s="41">
        <f>IF(D11-C11&lt;0,0,D11-C11)</f>
        <v>4.1666666666664076E-2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D11)+IF(AND(C11=ResmiTatil!$I$3,D11=ResmiTatil!$J$3),ResmiTatil!$I$3-ResmiTatil!$I$2,IF(AND(C11&gt;ResmiTatil!$I$2,D11&gt;ResmiTatil!$J$2),ResmiTatil!$J$2-ResmiTatil!$I$2))+IF(E11&gt;ResmiTatil!$K$2,E11-ResmiTatil!$K$2),0))</f>
        <v>4.1666666666667962E-2</v>
      </c>
      <c r="H11" s="42">
        <f>IF((C11-B11)+(E11-D11)&lt;0,0,(C11-B11)+(E11-D11))</f>
        <v>0.33333333333330989</v>
      </c>
      <c r="I11" s="50">
        <v>0.35416666666666302</v>
      </c>
      <c r="J11" s="39">
        <v>0.52083333333331805</v>
      </c>
      <c r="K11" s="40">
        <v>0.56249999999998201</v>
      </c>
      <c r="L11" s="40">
        <v>0.72916666666663699</v>
      </c>
      <c r="M11" s="41">
        <f>IF(K11-J11&lt;0,0,K11-J11)</f>
        <v>4.1666666666663965E-2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K11)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2">
        <f>IF((J11-I11)+(L11-K11)&lt;0,0,(J11-I11)+(L11-K11))</f>
        <v>0.33333333333331</v>
      </c>
      <c r="P11" s="50">
        <v>0.35416666666666302</v>
      </c>
      <c r="Q11" s="39">
        <v>0.47916666666665397</v>
      </c>
      <c r="R11" s="40">
        <v>0.52083333333331805</v>
      </c>
      <c r="S11" s="40">
        <v>0.72916666666663699</v>
      </c>
      <c r="T11" s="41">
        <f>IF(R11-Q11&lt;0,0,R11-Q11)</f>
        <v>4.1666666666664076E-2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11)+IF(AND(Q11=ResmiTatil!$I$3,R11=ResmiTatil!$J$3),ResmiTatil!$I$3-ResmiTatil!$I$2,IF(AND(Q11&gt;ResmiTatil!$I$2,R11&gt;ResmiTatil!$J$2),ResmiTatil!$J$2-ResmiTatil!$I$2))+IF(S11&gt;ResmiTatil!$K$2,S11-ResmiTatil!$K$2),0))</f>
        <v>4.1666666666667962E-2</v>
      </c>
      <c r="V11" s="42">
        <f>IF((Q11-P11)+(S11-R11)&lt;0,0,(Q11-P11)+(S11-R11))</f>
        <v>0.33333333333330989</v>
      </c>
      <c r="W11" s="50">
        <v>0.35416666666666302</v>
      </c>
      <c r="X11" s="39">
        <v>0.47916666666665397</v>
      </c>
      <c r="Y11" s="40">
        <v>0.52083333333331805</v>
      </c>
      <c r="Z11" s="40">
        <v>0.72916666666663699</v>
      </c>
      <c r="AA11" s="41">
        <f>IF(Y11-X11&lt;0,0,Y11-X11)</f>
        <v>4.1666666666664076E-2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Y11)+IF(AND(X11=ResmiTatil!$I$3,Y11=ResmiTatil!$J$3),ResmiTatil!$I$3-ResmiTatil!$I$2,IF(AND(X11&gt;ResmiTatil!$I$2,Y11&gt;ResmiTatil!$J$2),ResmiTatil!$J$2-ResmiTatil!$I$2))+IF(Z11&gt;ResmiTatil!$K$2,Z11-ResmiTatil!$K$2),0))</f>
        <v>4.1666666666667962E-2</v>
      </c>
      <c r="AC11" s="42">
        <f>IF((X11-W11)+(Z11-Y11)&lt;0,0,(X11-W11)+(Z11-Y11))</f>
        <v>0.33333333333330989</v>
      </c>
      <c r="AD11" s="50">
        <v>0.35416666666666302</v>
      </c>
      <c r="AE11" s="39">
        <v>0.47916666666665397</v>
      </c>
      <c r="AF11" s="40">
        <v>0.52083333333331805</v>
      </c>
      <c r="AG11" s="40">
        <v>0.72916666666663699</v>
      </c>
      <c r="AH11" s="41">
        <f>IF(AF11-AE11&lt;0,0,AF11-AE11)</f>
        <v>4.1666666666664076E-2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AF11)+IF(AND(AE11=ResmiTatil!$I$3,AF11=ResmiTatil!$J$3),ResmiTatil!$I$3-ResmiTatil!$I$2,IF(AND(AE11&gt;ResmiTatil!$I$2,AF11&gt;ResmiTatil!$J$2),ResmiTatil!$J$2-ResmiTatil!$I$2))+IF(AG11&gt;ResmiTatil!$K$2,AG11-ResmiTatil!$K$2),0))</f>
        <v>4.1666666666667962E-2</v>
      </c>
      <c r="AJ11" s="42">
        <f>IF((AE11-AD11)+(AG11-AF11)&lt;0,0,(AE11-AD11)+(AG11-AF11))</f>
        <v>0.33333333333330989</v>
      </c>
      <c r="AZ11" s="9">
        <v>0.39583333333332699</v>
      </c>
    </row>
    <row r="12" spans="1:52" ht="20.100000000000001" customHeight="1" x14ac:dyDescent="0.25">
      <c r="A12" s="37" t="s">
        <v>37</v>
      </c>
      <c r="B12" s="50">
        <v>0.312499999999999</v>
      </c>
      <c r="C12" s="39">
        <v>0.47916666666665397</v>
      </c>
      <c r="D12" s="40">
        <v>0.52083333333331805</v>
      </c>
      <c r="E12" s="40">
        <v>0.68749999999997402</v>
      </c>
      <c r="F12" s="41">
        <f>IF(D12-C12&lt;0,0,D12-C12)</f>
        <v>4.1666666666664076E-2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D12)+IF(AND(C12=ResmiTatil!$I$3,D12=ResmiTatil!$J$3),ResmiTatil!$I$3-ResmiTatil!$I$2,IF(AND(C12&gt;ResmiTatil!$I$2,D12&gt;ResmiTatil!$J$2),ResmiTatil!$J$2-ResmiTatil!$I$2))+IF(E12&gt;ResmiTatil!$K$2,E12-ResmiTatil!$K$2),0))</f>
        <v>8.3333333333331983E-2</v>
      </c>
      <c r="H12" s="42">
        <f>IF((C12-B12)+(E12-D12)&lt;0,0,(C12-B12)+(E12-D12))</f>
        <v>0.33333333333331094</v>
      </c>
      <c r="I12" s="50">
        <v>0.35416666666666302</v>
      </c>
      <c r="J12" s="39">
        <v>0.47916666666665397</v>
      </c>
      <c r="K12" s="40">
        <v>0.52083333333331805</v>
      </c>
      <c r="L12" s="40">
        <v>0.72916666666663699</v>
      </c>
      <c r="M12" s="41">
        <f>IF(K12-J12&lt;0,0,K12-J12)</f>
        <v>4.1666666666664076E-2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K12)+IF(AND(J12=ResmiTatil!$I$3,K12=ResmiTatil!$J$3),ResmiTatil!$I$3-ResmiTatil!$I$2,IF(AND(J12&gt;ResmiTatil!$I$2,K12&gt;ResmiTatil!$J$2),ResmiTatil!$J$2-ResmiTatil!$I$2))+IF(L12&gt;ResmiTatil!$K$2,L12-ResmiTatil!$K$2),0))</f>
        <v>4.1666666666667962E-2</v>
      </c>
      <c r="O12" s="42">
        <f>IF((J12-I12)+(L12-K12)&lt;0,0,(J12-I12)+(L12-K12))</f>
        <v>0.33333333333330989</v>
      </c>
      <c r="P12" s="50">
        <v>0.33333333333333098</v>
      </c>
      <c r="Q12" s="39">
        <v>0.45833333333332199</v>
      </c>
      <c r="R12" s="40">
        <v>0.49999999999998601</v>
      </c>
      <c r="S12" s="40">
        <v>0.70833333333330595</v>
      </c>
      <c r="T12" s="41">
        <f>IF(R12-Q12&lt;0,0,R12-Q12)</f>
        <v>4.1666666666664021E-2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12)+IF(AND(Q12=ResmiTatil!$I$3,R12=ResmiTatil!$J$3),ResmiTatil!$I$3-ResmiTatil!$I$2,IF(AND(Q12&gt;ResmiTatil!$I$2,R12&gt;ResmiTatil!$J$2),ResmiTatil!$J$2-ResmiTatil!$I$2))+IF(S12&gt;ResmiTatil!$K$2,S12-ResmiTatil!$K$2),0))</f>
        <v>8.3333333333332038E-2</v>
      </c>
      <c r="V12" s="42">
        <f>IF((Q12-P12)+(S12-R12)&lt;0,0,(Q12-P12)+(S12-R12))</f>
        <v>0.33333333333331094</v>
      </c>
      <c r="W12" s="50">
        <v>0.33333333333333098</v>
      </c>
      <c r="X12" s="39">
        <v>0.45833333333332199</v>
      </c>
      <c r="Y12" s="40">
        <v>0.49999999999998601</v>
      </c>
      <c r="Z12" s="40">
        <v>0.70833333333330595</v>
      </c>
      <c r="AA12" s="41">
        <f>IF(Y12-X12&lt;0,0,Y12-X12)</f>
        <v>4.1666666666664021E-2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Y12)+IF(AND(X12=ResmiTatil!$I$3,Y12=ResmiTatil!$J$3),ResmiTatil!$I$3-ResmiTatil!$I$2,IF(AND(X12&gt;ResmiTatil!$I$2,Y12&gt;ResmiTatil!$J$2),ResmiTatil!$J$2-ResmiTatil!$I$2))+IF(Z12&gt;ResmiTatil!$K$2,Z12-ResmiTatil!$K$2),0))</f>
        <v>8.3333333333332038E-2</v>
      </c>
      <c r="AC12" s="42">
        <f>IF((X12-W12)+(Z12-Y12)&lt;0,0,(X12-W12)+(Z12-Y12))</f>
        <v>0.33333333333331094</v>
      </c>
      <c r="AD12" s="50">
        <v>0.35416666666666302</v>
      </c>
      <c r="AE12" s="39">
        <v>0.47916666666665397</v>
      </c>
      <c r="AF12" s="40">
        <v>0.52083333333331805</v>
      </c>
      <c r="AG12" s="40">
        <v>0.72916666666663699</v>
      </c>
      <c r="AH12" s="41">
        <f>IF(AF12-AE12&lt;0,0,AF12-AE12)</f>
        <v>4.1666666666664076E-2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AF12)+IF(AND(AE12=ResmiTatil!$I$3,AF12=ResmiTatil!$J$3),ResmiTatil!$I$3-ResmiTatil!$I$2,IF(AND(AE12&gt;ResmiTatil!$I$2,AF12&gt;ResmiTatil!$J$2),ResmiTatil!$J$2-ResmiTatil!$I$2))+IF(AG12&gt;ResmiTatil!$K$2,AG12-ResmiTatil!$K$2),0))</f>
        <v>4.1666666666667962E-2</v>
      </c>
      <c r="AJ12" s="42">
        <f>IF((AE12-AD12)+(AG12-AF12)&lt;0,0,(AE12-AD12)+(AG12-AF12))</f>
        <v>0.33333333333330989</v>
      </c>
      <c r="AZ12" s="9">
        <v>0.40624999999999301</v>
      </c>
    </row>
    <row r="13" spans="1:52" ht="20.100000000000001" customHeight="1" x14ac:dyDescent="0.25">
      <c r="A13" s="37" t="s">
        <v>38</v>
      </c>
      <c r="B13" s="50">
        <v>0.35416666666666302</v>
      </c>
      <c r="C13" s="39">
        <v>0.52083333333331805</v>
      </c>
      <c r="D13" s="40">
        <v>0.56249999999998201</v>
      </c>
      <c r="E13" s="40">
        <v>0.72916666666663699</v>
      </c>
      <c r="F13" s="41">
        <f>IF(D13-C13&lt;0,0,D13-C13)</f>
        <v>4.1666666666663965E-2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D13)+IF(AND(C13=ResmiTatil!$I$3,D13=ResmiTatil!$J$3),ResmiTatil!$I$3-ResmiTatil!$I$2,IF(AND(C13&gt;ResmiTatil!$I$2,D13&gt;ResmiTatil!$J$2),ResmiTatil!$J$2-ResmiTatil!$I$2))+IF(E13&gt;ResmiTatil!$K$2,E13-ResmiTatil!$K$2),0))</f>
        <v>3.9968028886505635E-15</v>
      </c>
      <c r="H13" s="42">
        <f>IF((C13-B13)+(E13-D13)&lt;0,0,(C13-B13)+(E13-D13))</f>
        <v>0.33333333333331</v>
      </c>
      <c r="I13" s="50">
        <v>0.312499999999999</v>
      </c>
      <c r="J13" s="39">
        <v>0.47916666666665397</v>
      </c>
      <c r="K13" s="40">
        <v>0.52083333333331805</v>
      </c>
      <c r="L13" s="40">
        <v>0.68749999999997402</v>
      </c>
      <c r="M13" s="41">
        <f>IF(K13-J13&lt;0,0,K13-J13)</f>
        <v>4.1666666666664076E-2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K13)+IF(AND(J13=ResmiTatil!$I$3,K13=ResmiTatil!$J$3),ResmiTatil!$I$3-ResmiTatil!$I$2,IF(AND(J13&gt;ResmiTatil!$I$2,K13&gt;ResmiTatil!$J$2),ResmiTatil!$J$2-ResmiTatil!$I$2))+IF(L13&gt;ResmiTatil!$K$2,L13-ResmiTatil!$K$2),0))</f>
        <v>8.3333333333331983E-2</v>
      </c>
      <c r="O13" s="42">
        <f>IF((J13-I13)+(L13-K13)&lt;0,0,(J13-I13)+(L13-K13))</f>
        <v>0.33333333333331094</v>
      </c>
      <c r="P13" s="50">
        <v>0.35416666666666302</v>
      </c>
      <c r="Q13" s="39">
        <v>0.52083333333331805</v>
      </c>
      <c r="R13" s="40">
        <v>0.56249999999998201</v>
      </c>
      <c r="S13" s="40">
        <v>0.72916666666663699</v>
      </c>
      <c r="T13" s="41">
        <f>IF(R13-Q13&lt;0,0,R13-Q13)</f>
        <v>4.1666666666663965E-2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13)+IF(AND(Q13=ResmiTatil!$I$3,R13=ResmiTatil!$J$3),ResmiTatil!$I$3-ResmiTatil!$I$2,IF(AND(Q13&gt;ResmiTatil!$I$2,R13&gt;ResmiTatil!$J$2),ResmiTatil!$J$2-ResmiTatil!$I$2))+IF(S13&gt;ResmiTatil!$K$2,S13-ResmiTatil!$K$2),0))</f>
        <v>3.9968028886505635E-15</v>
      </c>
      <c r="V13" s="42">
        <f>IF((Q13-P13)+(S13-R13)&lt;0,0,(Q13-P13)+(S13-R13))</f>
        <v>0.33333333333331</v>
      </c>
      <c r="W13" s="50">
        <v>0.35416666666666302</v>
      </c>
      <c r="X13" s="39">
        <v>0.52083333333331805</v>
      </c>
      <c r="Y13" s="40">
        <v>0.56249999999998201</v>
      </c>
      <c r="Z13" s="40">
        <v>0.72916666666663699</v>
      </c>
      <c r="AA13" s="41">
        <f>IF(Y13-X13&lt;0,0,Y13-X13)</f>
        <v>4.1666666666663965E-2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Y13)+IF(AND(X13=ResmiTatil!$I$3,Y13=ResmiTatil!$J$3),ResmiTatil!$I$3-ResmiTatil!$I$2,IF(AND(X13&gt;ResmiTatil!$I$2,Y13&gt;ResmiTatil!$J$2),ResmiTatil!$J$2-ResmiTatil!$I$2))+IF(Z13&gt;ResmiTatil!$K$2,Z13-ResmiTatil!$K$2),0))</f>
        <v>3.9968028886505635E-15</v>
      </c>
      <c r="AC13" s="42">
        <f>IF((X13-W13)+(Z13-Y13)&lt;0,0,(X13-W13)+(Z13-Y13))</f>
        <v>0.33333333333331</v>
      </c>
      <c r="AD13" s="50">
        <v>0.35416666666666302</v>
      </c>
      <c r="AE13" s="39">
        <v>0.47916666666665397</v>
      </c>
      <c r="AF13" s="40">
        <v>0.52083333333331805</v>
      </c>
      <c r="AG13" s="40">
        <v>0.72916666666663699</v>
      </c>
      <c r="AH13" s="41">
        <f>IF(AF13-AE13&lt;0,0,AF13-AE13)</f>
        <v>4.1666666666664076E-2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AF13)+IF(AND(AE13=ResmiTatil!$I$3,AF13=ResmiTatil!$J$3),ResmiTatil!$I$3-ResmiTatil!$I$2,IF(AND(AE13&gt;ResmiTatil!$I$2,AF13&gt;ResmiTatil!$J$2),ResmiTatil!$J$2-ResmiTatil!$I$2))+IF(AG13&gt;ResmiTatil!$K$2,AG13-ResmiTatil!$K$2),0))</f>
        <v>4.1666666666667962E-2</v>
      </c>
      <c r="AJ13" s="42">
        <f>IF((AE13-AD13)+(AG13-AF13)&lt;0,0,(AE13-AD13)+(AG13-AF13))</f>
        <v>0.33333333333330989</v>
      </c>
      <c r="AZ13" s="9">
        <v>0.41666666666665902</v>
      </c>
    </row>
    <row r="14" spans="1:52" ht="20.100000000000001" customHeight="1" x14ac:dyDescent="0.25">
      <c r="A14" s="37" t="s">
        <v>39</v>
      </c>
      <c r="B14" s="50">
        <v>0.35416666666666302</v>
      </c>
      <c r="C14" s="39">
        <v>0.52083333333331805</v>
      </c>
      <c r="D14" s="40">
        <v>0.56249999999998201</v>
      </c>
      <c r="E14" s="40">
        <v>0.72916666666663699</v>
      </c>
      <c r="F14" s="41">
        <f>IF(D14-C14&lt;0,0,D14-C14)</f>
        <v>4.1666666666663965E-2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D14)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2">
        <f>IF((C14-B14)+(E14-D14)&lt;0,0,(C14-B14)+(E14-D14))</f>
        <v>0.33333333333331</v>
      </c>
      <c r="I14" s="50">
        <v>0.35416666666666302</v>
      </c>
      <c r="J14" s="39">
        <v>0.52083333333331805</v>
      </c>
      <c r="K14" s="40">
        <v>0.56249999999998201</v>
      </c>
      <c r="L14" s="40">
        <v>0.72916666666663699</v>
      </c>
      <c r="M14" s="41">
        <f>IF(K14-J14&lt;0,0,K14-J14)</f>
        <v>4.1666666666663965E-2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K14)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2">
        <f>IF((J14-I14)+(L14-K14)&lt;0,0,(J14-I14)+(L14-K14))</f>
        <v>0.33333333333331</v>
      </c>
      <c r="P14" s="50">
        <v>0.35416666666666302</v>
      </c>
      <c r="Q14" s="39">
        <v>0.52083333333331805</v>
      </c>
      <c r="R14" s="40">
        <v>0.56249999999998201</v>
      </c>
      <c r="S14" s="40">
        <v>0.72916666666663699</v>
      </c>
      <c r="T14" s="41">
        <f>IF(R14-Q14&lt;0,0,R14-Q14)</f>
        <v>4.1666666666663965E-2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14)+IF(AND(Q14=ResmiTatil!$I$3,R14=ResmiTatil!$J$3),ResmiTatil!$I$3-ResmiTatil!$I$2,IF(AND(Q14&gt;ResmiTatil!$I$2,R14&gt;ResmiTatil!$J$2),ResmiTatil!$J$2-ResmiTatil!$I$2))+IF(S14&gt;ResmiTatil!$K$2,S14-ResmiTatil!$K$2),0))</f>
        <v>3.9968028886505635E-15</v>
      </c>
      <c r="V14" s="42">
        <f>IF((Q14-P14)+(S14-R14)&lt;0,0,(Q14-P14)+(S14-R14))</f>
        <v>0.33333333333331</v>
      </c>
      <c r="W14" s="50">
        <v>0.35416666666666302</v>
      </c>
      <c r="X14" s="39">
        <v>0.52083333333331805</v>
      </c>
      <c r="Y14" s="40">
        <v>0.56249999999998201</v>
      </c>
      <c r="Z14" s="40">
        <v>0.72916666666663699</v>
      </c>
      <c r="AA14" s="41">
        <f>IF(Y14-X14&lt;0,0,Y14-X14)</f>
        <v>4.1666666666663965E-2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Y14)+IF(AND(X14=ResmiTatil!$I$3,Y14=ResmiTatil!$J$3),ResmiTatil!$I$3-ResmiTatil!$I$2,IF(AND(X14&gt;ResmiTatil!$I$2,Y14&gt;ResmiTatil!$J$2),ResmiTatil!$J$2-ResmiTatil!$I$2))+IF(Z14&gt;ResmiTatil!$K$2,Z14-ResmiTatil!$K$2),0))</f>
        <v>3.9968028886505635E-15</v>
      </c>
      <c r="AC14" s="42">
        <f>IF((X14-W14)+(Z14-Y14)&lt;0,0,(X14-W14)+(Z14-Y14))</f>
        <v>0.33333333333331</v>
      </c>
      <c r="AD14" s="50">
        <v>0.35416666666666302</v>
      </c>
      <c r="AE14" s="39">
        <v>0.52083333333331805</v>
      </c>
      <c r="AF14" s="40">
        <v>0.56249999999998201</v>
      </c>
      <c r="AG14" s="40">
        <v>0.72916666666663699</v>
      </c>
      <c r="AH14" s="41">
        <f>IF(AF14-AE14&lt;0,0,AF14-AE14)</f>
        <v>4.1666666666663965E-2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AF14)+IF(AND(AE14=ResmiTatil!$I$3,AF14=ResmiTatil!$J$3),ResmiTatil!$I$3-ResmiTatil!$I$2,IF(AND(AE14&gt;ResmiTatil!$I$2,AF14&gt;ResmiTatil!$J$2),ResmiTatil!$J$2-ResmiTatil!$I$2))+IF(AG14&gt;ResmiTatil!$K$2,AG14-ResmiTatil!$K$2),0))</f>
        <v>3.9968028886505635E-15</v>
      </c>
      <c r="AJ14" s="42">
        <f>IF((AE14-AD14)+(AG14-AF14)&lt;0,0,(AE14-AD14)+(AG14-AF14))</f>
        <v>0.33333333333331</v>
      </c>
      <c r="AZ14" s="9">
        <v>0.42708333333332499</v>
      </c>
    </row>
    <row r="15" spans="1:52" ht="20.100000000000001" customHeight="1" x14ac:dyDescent="0.25">
      <c r="A15" s="37" t="s">
        <v>40</v>
      </c>
      <c r="B15" s="50">
        <v>0.35416666666666302</v>
      </c>
      <c r="C15" s="39">
        <v>0.52083333333331805</v>
      </c>
      <c r="D15" s="40">
        <v>0.56249999999998201</v>
      </c>
      <c r="E15" s="40">
        <v>0.72916666666663699</v>
      </c>
      <c r="F15" s="41">
        <f>IF(D15-C15&lt;0,0,D15-C15)</f>
        <v>4.1666666666663965E-2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D15)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2">
        <f>IF((C15-B15)+(E15-D15)&lt;0,0,(C15-B15)+(E15-D15))</f>
        <v>0.33333333333331</v>
      </c>
      <c r="I15" s="50">
        <v>0.35416666666666302</v>
      </c>
      <c r="J15" s="39">
        <v>0.52083333333331805</v>
      </c>
      <c r="K15" s="40">
        <v>0.56249999999998201</v>
      </c>
      <c r="L15" s="40">
        <v>0.72916666666663699</v>
      </c>
      <c r="M15" s="41">
        <f>IF(K15-J15&lt;0,0,K15-J15)</f>
        <v>4.1666666666663965E-2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K15)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2">
        <f>IF((J15-I15)+(L15-K15)&lt;0,0,(J15-I15)+(L15-K15))</f>
        <v>0.33333333333331</v>
      </c>
      <c r="P15" s="50">
        <v>0.35416666666666302</v>
      </c>
      <c r="Q15" s="39">
        <v>0.52083333333331805</v>
      </c>
      <c r="R15" s="40">
        <v>0.56249999999998201</v>
      </c>
      <c r="S15" s="40">
        <v>0.72916666666663699</v>
      </c>
      <c r="T15" s="41">
        <f>IF(R15-Q15&lt;0,0,R15-Q15)</f>
        <v>4.1666666666663965E-2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15)+IF(AND(Q15=ResmiTatil!$I$3,R15=ResmiTatil!$J$3),ResmiTatil!$I$3-ResmiTatil!$I$2,IF(AND(Q15&gt;ResmiTatil!$I$2,R15&gt;ResmiTatil!$J$2),ResmiTatil!$J$2-ResmiTatil!$I$2))+IF(S15&gt;ResmiTatil!$K$2,S15-ResmiTatil!$K$2),0))</f>
        <v>3.9968028886505635E-15</v>
      </c>
      <c r="V15" s="42">
        <f>IF((Q15-P15)+(S15-R15)&lt;0,0,(Q15-P15)+(S15-R15))</f>
        <v>0.33333333333331</v>
      </c>
      <c r="W15" s="50">
        <v>0.35416666666666302</v>
      </c>
      <c r="X15" s="39">
        <v>0.52083333333331805</v>
      </c>
      <c r="Y15" s="40">
        <v>0.56249999999998201</v>
      </c>
      <c r="Z15" s="40">
        <v>0.72916666666663699</v>
      </c>
      <c r="AA15" s="41">
        <f>IF(Y15-X15&lt;0,0,Y15-X15)</f>
        <v>4.1666666666663965E-2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Y15)+IF(AND(X15=ResmiTatil!$I$3,Y15=ResmiTatil!$J$3),ResmiTatil!$I$3-ResmiTatil!$I$2,IF(AND(X15&gt;ResmiTatil!$I$2,Y15&gt;ResmiTatil!$J$2),ResmiTatil!$J$2-ResmiTatil!$I$2))+IF(Z15&gt;ResmiTatil!$K$2,Z15-ResmiTatil!$K$2),0))</f>
        <v>3.9968028886505635E-15</v>
      </c>
      <c r="AC15" s="42">
        <f>IF((X15-W15)+(Z15-Y15)&lt;0,0,(X15-W15)+(Z15-Y15))</f>
        <v>0.33333333333331</v>
      </c>
      <c r="AD15" s="50">
        <v>0.35416666666666302</v>
      </c>
      <c r="AE15" s="39">
        <v>0.52083333333331805</v>
      </c>
      <c r="AF15" s="40">
        <v>0.56249999999998201</v>
      </c>
      <c r="AG15" s="40">
        <v>0.72916666666663699</v>
      </c>
      <c r="AH15" s="41">
        <f>IF(AF15-AE15&lt;0,0,AF15-AE15)</f>
        <v>4.1666666666663965E-2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AF15)+IF(AND(AE15=ResmiTatil!$I$3,AF15=ResmiTatil!$J$3),ResmiTatil!$I$3-ResmiTatil!$I$2,IF(AND(AE15&gt;ResmiTatil!$I$2,AF15&gt;ResmiTatil!$J$2),ResmiTatil!$J$2-ResmiTatil!$I$2))+IF(AG15&gt;ResmiTatil!$K$2,AG15-ResmiTatil!$K$2),0))</f>
        <v>3.9968028886505635E-15</v>
      </c>
      <c r="AJ15" s="42">
        <f>IF((AE15-AD15)+(AG15-AF15)&lt;0,0,(AE15-AD15)+(AG15-AF15))</f>
        <v>0.33333333333331</v>
      </c>
      <c r="AZ15" s="9">
        <v>0.43749999999999001</v>
      </c>
    </row>
    <row r="16" spans="1:52" ht="20.100000000000001" customHeight="1" x14ac:dyDescent="0.25">
      <c r="A16" s="19" t="s">
        <v>24</v>
      </c>
      <c r="B16" s="48"/>
      <c r="C16" s="46"/>
      <c r="D16" s="47"/>
      <c r="E16" s="47"/>
      <c r="F16" s="43"/>
      <c r="G16" s="41">
        <f>SUM(G11:G15)</f>
        <v>0.12500000000001193</v>
      </c>
      <c r="H16" s="44">
        <f>SUM(H11:H15)</f>
        <v>1.6666666666665506</v>
      </c>
      <c r="I16" s="48"/>
      <c r="J16" s="46"/>
      <c r="K16" s="47"/>
      <c r="L16" s="47"/>
      <c r="M16" s="43"/>
      <c r="N16" s="41">
        <f>SUM(N11:N15)</f>
        <v>0.12500000000001193</v>
      </c>
      <c r="O16" s="44">
        <f>SUM(O11:O15)</f>
        <v>1.6666666666665508</v>
      </c>
      <c r="P16" s="48"/>
      <c r="Q16" s="46"/>
      <c r="R16" s="47"/>
      <c r="S16" s="47"/>
      <c r="T16" s="43"/>
      <c r="U16" s="41">
        <f>SUM(U11:U15)</f>
        <v>0.12500000000001199</v>
      </c>
      <c r="V16" s="44">
        <f>SUM(V11:V15)</f>
        <v>1.6666666666665506</v>
      </c>
      <c r="W16" s="48"/>
      <c r="X16" s="46"/>
      <c r="Y16" s="47"/>
      <c r="Z16" s="47"/>
      <c r="AA16" s="43"/>
      <c r="AB16" s="41">
        <f>SUM(AB11:AB15)</f>
        <v>0.12500000000001199</v>
      </c>
      <c r="AC16" s="44">
        <f>SUM(AC11:AC15)</f>
        <v>1.6666666666665506</v>
      </c>
      <c r="AD16" s="48"/>
      <c r="AE16" s="46"/>
      <c r="AF16" s="47"/>
      <c r="AG16" s="47"/>
      <c r="AH16" s="43"/>
      <c r="AI16" s="41">
        <f>SUM(AI11:AI15)</f>
        <v>0.12500000000001188</v>
      </c>
      <c r="AJ16" s="44">
        <f>SUM(AJ11:AJ15)</f>
        <v>1.6666666666665495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OT2ynWelW3wyrWPG2oDvFuR12igbtbt8VWfshU4mK+CO2OrT0JMT5ypOfRPYuqxPXkNTCXWuh8rNXrDRC47how==" saltValue="Tf7aUdOxOel7YvAfVaAgeA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115" priority="3420">
      <formula>OR(WEEKDAY($A11,2)=6,WEEKDAY($A11,2)=7)</formula>
    </cfRule>
  </conditionalFormatting>
  <conditionalFormatting sqref="B11:B12">
    <cfRule type="expression" dxfId="114" priority="1306">
      <formula>OR(WEEKDAY($A11,2)=6,WEEKDAY($A11,2)=7)</formula>
    </cfRule>
  </conditionalFormatting>
  <conditionalFormatting sqref="B11:E15">
    <cfRule type="expression" dxfId="113" priority="1296">
      <formula>OR(WEEKDAY($A11,2)=6,WEEKDAY($A11,2)=7)</formula>
    </cfRule>
  </conditionalFormatting>
  <conditionalFormatting sqref="G11:G15">
    <cfRule type="expression" dxfId="112" priority="3166">
      <formula>LEFT(G11,5)*1&gt;LEFT(0.125,5)*1</formula>
    </cfRule>
  </conditionalFormatting>
  <conditionalFormatting sqref="G16">
    <cfRule type="expression" dxfId="111" priority="3170">
      <formula>OR(LEFT(G16,5)*1&lt;LEFT(0.124999999999998,5)*1,LEFT(G16,5)*1&lt;LEFT(0.125,5)*1)</formula>
    </cfRule>
    <cfRule type="expression" dxfId="110" priority="3169">
      <formula>OR(LEFT(G16,5)*1=LEFT(0.124999999999998,5)*1,LEFT(G16,5)*1=LEFT(0.125,5)*1)</formula>
    </cfRule>
    <cfRule type="expression" dxfId="109" priority="3168">
      <formula>LEFT(G16,5)*1&gt;LEFT(0.125,5)*1</formula>
    </cfRule>
  </conditionalFormatting>
  <conditionalFormatting sqref="H11:H15">
    <cfRule type="expression" dxfId="108" priority="3167">
      <formula>LEFT(H11,7)&lt;LEFT(0.333333333333333,7)</formula>
    </cfRule>
  </conditionalFormatting>
  <conditionalFormatting sqref="H16">
    <cfRule type="expression" dxfId="107" priority="3419">
      <formula>LEFT(H16,5)*1=LEFT(1.66666666666667,5)*1</formula>
    </cfRule>
    <cfRule type="expression" dxfId="106" priority="3172">
      <formula>LEFT(H16,5)*1&lt;LEFT(1.66666666666667,5)*1</formula>
    </cfRule>
    <cfRule type="expression" dxfId="105" priority="3171">
      <formula>LEFT(H16,5)*1&gt;LEFT(1.66666666666667,5)*1</formula>
    </cfRule>
  </conditionalFormatting>
  <conditionalFormatting sqref="I11:I12">
    <cfRule type="expression" dxfId="104" priority="1155">
      <formula>OR(WEEKDAY($A11,2)=6,WEEKDAY($A11,2)=7)</formula>
    </cfRule>
  </conditionalFormatting>
  <conditionalFormatting sqref="I11:L15">
    <cfRule type="expression" dxfId="103" priority="1145">
      <formula>OR(WEEKDAY($A11,2)=6,WEEKDAY($A11,2)=7)</formula>
    </cfRule>
  </conditionalFormatting>
  <conditionalFormatting sqref="I11:O15">
    <cfRule type="expression" dxfId="102" priority="2890">
      <formula>OR(WEEKDAY($A11,2)=6,WEEKDAY($A11,2)=7)</formula>
    </cfRule>
  </conditionalFormatting>
  <conditionalFormatting sqref="N11:N15">
    <cfRule type="expression" dxfId="101" priority="2882">
      <formula>LEFT(N11,5)*1&gt;LEFT(0.125,5)*1</formula>
    </cfRule>
  </conditionalFormatting>
  <conditionalFormatting sqref="N16">
    <cfRule type="expression" dxfId="100" priority="2885">
      <formula>OR(LEFT(N16,5)*1=LEFT(0.124999999999998,5)*1,LEFT(N16,5)*1=LEFT(0.125,5)*1)</formula>
    </cfRule>
    <cfRule type="expression" dxfId="99" priority="2886">
      <formula>OR(LEFT(N16,5)*1&lt;LEFT(0.124999999999998,5)*1,LEFT(N16,5)*1&lt;LEFT(0.125,5)*1)</formula>
    </cfRule>
    <cfRule type="expression" dxfId="98" priority="2884">
      <formula>LEFT(N16,5)*1&gt;LEFT(0.125,5)*1</formula>
    </cfRule>
  </conditionalFormatting>
  <conditionalFormatting sqref="O11:O15">
    <cfRule type="expression" dxfId="97" priority="2883">
      <formula>LEFT(O11,7)&lt;LEFT(0.333333333333333,7)</formula>
    </cfRule>
  </conditionalFormatting>
  <conditionalFormatting sqref="O16">
    <cfRule type="expression" dxfId="96" priority="2887">
      <formula>LEFT(O16,5)*1&gt;LEFT(1.66666666666667,5)*1</formula>
    </cfRule>
    <cfRule type="expression" dxfId="95" priority="2888">
      <formula>LEFT(O16,5)*1&lt;LEFT(1.66666666666667,5)*1</formula>
    </cfRule>
    <cfRule type="expression" dxfId="94" priority="2889">
      <formula>LEFT(O16,5)*1=LEFT(1.66666666666667,5)*1</formula>
    </cfRule>
  </conditionalFormatting>
  <conditionalFormatting sqref="P12:P15">
    <cfRule type="expression" dxfId="93" priority="881">
      <formula>OR(WEEKDAY($A12,2)=6,WEEKDAY($A12,2)=7)</formula>
    </cfRule>
  </conditionalFormatting>
  <conditionalFormatting sqref="P11:S15">
    <cfRule type="expression" dxfId="92" priority="871">
      <formula>OR(WEEKDAY($A11,2)=6,WEEKDAY($A11,2)=7)</formula>
    </cfRule>
  </conditionalFormatting>
  <conditionalFormatting sqref="P11:V15">
    <cfRule type="expression" dxfId="91" priority="2881">
      <formula>OR(WEEKDAY($A11,2)=6,WEEKDAY($A11,2)=7)</formula>
    </cfRule>
  </conditionalFormatting>
  <conditionalFormatting sqref="Q14:R14">
    <cfRule type="expression" dxfId="90" priority="1121">
      <formula>OR(WEEKDAY($A14,2)=6,WEEKDAY($A14,2)=7)</formula>
    </cfRule>
  </conditionalFormatting>
  <conditionalFormatting sqref="U11:U15">
    <cfRule type="expression" dxfId="89" priority="2873">
      <formula>LEFT(U11,5)*1&gt;LEFT(0.125,5)*1</formula>
    </cfRule>
  </conditionalFormatting>
  <conditionalFormatting sqref="U16">
    <cfRule type="expression" dxfId="88" priority="2877">
      <formula>OR(LEFT(U16,5)*1&lt;LEFT(0.124999999999998,5)*1,LEFT(U16,5)*1&lt;LEFT(0.125,5)*1)</formula>
    </cfRule>
    <cfRule type="expression" dxfId="87" priority="2876">
      <formula>OR(LEFT(U16,5)*1=LEFT(0.124999999999998,5)*1,LEFT(U16,5)*1=LEFT(0.125,5)*1)</formula>
    </cfRule>
    <cfRule type="expression" dxfId="86" priority="2875">
      <formula>LEFT(U16,5)*1&gt;LEFT(0.125,5)*1</formula>
    </cfRule>
  </conditionalFormatting>
  <conditionalFormatting sqref="V11:V15">
    <cfRule type="expression" dxfId="85" priority="2874">
      <formula>LEFT(V11,7)&lt;LEFT(0.333333333333333,7)</formula>
    </cfRule>
  </conditionalFormatting>
  <conditionalFormatting sqref="V16">
    <cfRule type="expression" dxfId="84" priority="2880">
      <formula>LEFT(V16,5)*1=LEFT(1.66666666666667,5)*1</formula>
    </cfRule>
    <cfRule type="expression" dxfId="83" priority="2878">
      <formula>LEFT(V16,5)*1&gt;LEFT(1.66666666666667,5)*1</formula>
    </cfRule>
    <cfRule type="expression" dxfId="82" priority="2879">
      <formula>LEFT(V16,5)*1&lt;LEFT(1.66666666666667,5)*1</formula>
    </cfRule>
  </conditionalFormatting>
  <conditionalFormatting sqref="W11:W14">
    <cfRule type="expression" dxfId="81" priority="11">
      <formula>OR(WEEKDAY($A11,2)=6,WEEKDAY($A11,2)=7)</formula>
    </cfRule>
  </conditionalFormatting>
  <conditionalFormatting sqref="W14:Y14">
    <cfRule type="expression" dxfId="80" priority="505">
      <formula>OR(WEEKDAY($A14,2)=6,WEEKDAY($A14,2)=7)</formula>
    </cfRule>
  </conditionalFormatting>
  <conditionalFormatting sqref="W11:Z15">
    <cfRule type="expression" dxfId="79" priority="1">
      <formula>OR(WEEKDAY($A11,2)=6,WEEKDAY($A11,2)=7)</formula>
    </cfRule>
  </conditionalFormatting>
  <conditionalFormatting sqref="W11:AC15">
    <cfRule type="expression" dxfId="78" priority="2872">
      <formula>OR(WEEKDAY($A11,2)=6,WEEKDAY($A11,2)=7)</formula>
    </cfRule>
  </conditionalFormatting>
  <conditionalFormatting sqref="AB11:AB15">
    <cfRule type="expression" dxfId="77" priority="2864">
      <formula>LEFT(AB11,5)*1&gt;LEFT(0.125,5)*1</formula>
    </cfRule>
  </conditionalFormatting>
  <conditionalFormatting sqref="AB16">
    <cfRule type="expression" dxfId="76" priority="2868">
      <formula>OR(LEFT(AB16,5)*1&lt;LEFT(0.124999999999998,5)*1,LEFT(AB16,5)*1&lt;LEFT(0.125,5)*1)</formula>
    </cfRule>
    <cfRule type="expression" dxfId="75" priority="2867">
      <formula>OR(LEFT(AB16,5)*1=LEFT(0.124999999999998,5)*1,LEFT(AB16,5)*1=LEFT(0.125,5)*1)</formula>
    </cfRule>
    <cfRule type="expression" dxfId="74" priority="2866">
      <formula>LEFT(AB16,5)*1&gt;LEFT(0.125,5)*1</formula>
    </cfRule>
  </conditionalFormatting>
  <conditionalFormatting sqref="AC11:AC15">
    <cfRule type="expression" dxfId="73" priority="2865">
      <formula>LEFT(AC11,7)&lt;LEFT(0.333333333333333,7)</formula>
    </cfRule>
  </conditionalFormatting>
  <conditionalFormatting sqref="AC16">
    <cfRule type="expression" dxfId="72" priority="2870">
      <formula>LEFT(AC16,5)*1&lt;LEFT(1.66666666666667,5)*1</formula>
    </cfRule>
    <cfRule type="expression" dxfId="71" priority="2869">
      <formula>LEFT(AC16,5)*1&gt;LEFT(1.66666666666667,5)*1</formula>
    </cfRule>
    <cfRule type="expression" dxfId="70" priority="2871">
      <formula>LEFT(AC16,5)*1=LEFT(1.66666666666667,5)*1</formula>
    </cfRule>
  </conditionalFormatting>
  <conditionalFormatting sqref="AD11:AD12">
    <cfRule type="expression" dxfId="69" priority="345">
      <formula>OR(WEEKDAY($A11,2)=6,WEEKDAY($A11,2)=7)</formula>
    </cfRule>
  </conditionalFormatting>
  <conditionalFormatting sqref="AD15">
    <cfRule type="expression" dxfId="68" priority="175">
      <formula>OR(WEEKDAY($A15,2)=6,WEEKDAY($A15,2)=7)</formula>
    </cfRule>
  </conditionalFormatting>
  <conditionalFormatting sqref="AD11:AG15">
    <cfRule type="expression" dxfId="67" priority="165">
      <formula>OR(WEEKDAY($A11,2)=6,WEEKDAY($A11,2)=7)</formula>
    </cfRule>
  </conditionalFormatting>
  <conditionalFormatting sqref="AD11:AJ15">
    <cfRule type="expression" dxfId="66" priority="2863">
      <formula>OR(WEEKDAY($A11,2)=6,WEEKDAY($A11,2)=7)</formula>
    </cfRule>
  </conditionalFormatting>
  <conditionalFormatting sqref="AI11:AI15">
    <cfRule type="expression" dxfId="65" priority="2855">
      <formula>LEFT(AI11,5)*1&gt;LEFT(0.125,5)*1</formula>
    </cfRule>
  </conditionalFormatting>
  <conditionalFormatting sqref="AI16">
    <cfRule type="expression" dxfId="64" priority="2859">
      <formula>OR(LEFT(AI16,5)*1&lt;LEFT(0.124999999999998,5)*1,LEFT(AI16,5)*1&lt;LEFT(0.125,5)*1)</formula>
    </cfRule>
    <cfRule type="expression" dxfId="63" priority="2858">
      <formula>OR(LEFT(AI16,5)*1=LEFT(0.124999999999998,5)*1,LEFT(AI16,5)*1=LEFT(0.125,5)*1)</formula>
    </cfRule>
    <cfRule type="expression" dxfId="62" priority="2857">
      <formula>LEFT(AI16,5)*1&gt;LEFT(0.125,5)*1</formula>
    </cfRule>
  </conditionalFormatting>
  <conditionalFormatting sqref="AJ11:AJ15">
    <cfRule type="expression" dxfId="61" priority="2856">
      <formula>LEFT(AJ11,7)&lt;LEFT(0.333333333333333,7)</formula>
    </cfRule>
  </conditionalFormatting>
  <conditionalFormatting sqref="AJ16">
    <cfRule type="expression" dxfId="60" priority="2862">
      <formula>LEFT(AJ16,5)*1=LEFT(1.66666666666667,5)*1</formula>
    </cfRule>
    <cfRule type="expression" dxfId="59" priority="2861">
      <formula>LEFT(AJ16,5)*1&lt;LEFT(1.66666666666667,5)*1</formula>
    </cfRule>
    <cfRule type="expression" dxfId="58" priority="2860">
      <formula>LEFT(AJ16,5)*1&gt;LEFT(1.66666666666667,5)*1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3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ayfa6">
    <tabColor theme="0" tint="-0.249977111117893"/>
    <pageSetUpPr fitToPage="1"/>
  </sheetPr>
  <dimension ref="A1:AZ218"/>
  <sheetViews>
    <sheetView zoomScaleNormal="100" zoomScaleSheetLayoutView="80" workbookViewId="0">
      <pane xSplit="1" ySplit="10" topLeftCell="B11" activePane="bottomRight" state="frozen"/>
      <selection activeCell="B12" sqref="B12"/>
      <selection pane="topRight" activeCell="B12" sqref="B12"/>
      <selection pane="bottomLeft" activeCell="B12" sqref="B12"/>
      <selection pane="bottomRight" activeCell="I11" sqref="I11:L11"/>
    </sheetView>
  </sheetViews>
  <sheetFormatPr defaultRowHeight="15" x14ac:dyDescent="0.25"/>
  <cols>
    <col min="1" max="1" width="17.28515625" style="5" customWidth="1"/>
    <col min="2" max="3" width="5.7109375" style="1" customWidth="1"/>
    <col min="4" max="4" width="6.140625" style="1" customWidth="1"/>
    <col min="5" max="5" width="5.42578125" style="1" customWidth="1"/>
    <col min="6" max="6" width="6" style="1" customWidth="1"/>
    <col min="7" max="7" width="7.28515625" style="1" customWidth="1"/>
    <col min="8" max="8" width="7" style="1" bestFit="1" customWidth="1"/>
    <col min="9" max="10" width="5.7109375" style="1" customWidth="1"/>
    <col min="11" max="11" width="6.140625" style="1" customWidth="1"/>
    <col min="12" max="12" width="5.42578125" style="1" customWidth="1"/>
    <col min="13" max="13" width="6" style="1" customWidth="1"/>
    <col min="14" max="14" width="7.28515625" style="1" customWidth="1"/>
    <col min="15" max="15" width="7" style="1" bestFit="1" customWidth="1"/>
    <col min="16" max="17" width="5.7109375" style="1" customWidth="1"/>
    <col min="18" max="18" width="6.140625" style="1" customWidth="1"/>
    <col min="19" max="19" width="5.42578125" style="1" customWidth="1"/>
    <col min="20" max="20" width="6" style="1" customWidth="1"/>
    <col min="21" max="21" width="7.28515625" style="1" customWidth="1"/>
    <col min="22" max="22" width="7" style="1" bestFit="1" customWidth="1"/>
    <col min="23" max="24" width="5.7109375" style="1" customWidth="1"/>
    <col min="25" max="25" width="6.140625" style="1" customWidth="1"/>
    <col min="26" max="26" width="5.42578125" style="1" customWidth="1"/>
    <col min="27" max="27" width="6" style="1" customWidth="1"/>
    <col min="28" max="28" width="7.28515625" style="1" customWidth="1"/>
    <col min="29" max="29" width="7" style="1" bestFit="1" customWidth="1"/>
    <col min="30" max="31" width="5.7109375" style="1" customWidth="1"/>
    <col min="32" max="32" width="6.140625" style="1" customWidth="1"/>
    <col min="33" max="33" width="5.42578125" style="1" customWidth="1"/>
    <col min="34" max="34" width="6" style="1" customWidth="1"/>
    <col min="35" max="35" width="7.28515625" style="1" customWidth="1"/>
    <col min="36" max="36" width="7" style="1" bestFit="1" customWidth="1"/>
    <col min="38" max="38" width="20.85546875" hidden="1" customWidth="1"/>
    <col min="39" max="39" width="0" hidden="1" customWidth="1"/>
    <col min="40" max="40" width="10.140625" hidden="1" customWidth="1"/>
    <col min="41" max="41" width="19.140625" hidden="1" customWidth="1"/>
    <col min="42" max="43" width="9.140625" hidden="1" customWidth="1"/>
    <col min="44" max="44" width="10.140625" hidden="1" customWidth="1"/>
    <col min="45" max="45" width="24.7109375" hidden="1" customWidth="1"/>
    <col min="46" max="52" width="9.140625" hidden="1" customWidth="1"/>
    <col min="53" max="54" width="0" hidden="1" customWidth="1"/>
  </cols>
  <sheetData>
    <row r="1" spans="1:52" ht="24.95" customHeight="1" x14ac:dyDescent="0.25">
      <c r="A1" s="36" t="s">
        <v>6</v>
      </c>
      <c r="B1" s="77" t="s">
        <v>41</v>
      </c>
      <c r="C1" s="78"/>
      <c r="D1" s="78"/>
      <c r="E1" s="78"/>
      <c r="F1" s="78"/>
      <c r="G1" s="78"/>
      <c r="H1" s="78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5" customHeight="1" x14ac:dyDescent="0.25">
      <c r="A2" s="36" t="s">
        <v>0</v>
      </c>
      <c r="B2" s="79">
        <v>0.3125</v>
      </c>
      <c r="C2" s="78"/>
      <c r="D2" s="78"/>
      <c r="E2" s="78"/>
      <c r="F2" s="78"/>
      <c r="G2" s="78"/>
      <c r="H2" s="78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5" customHeight="1" x14ac:dyDescent="0.25">
      <c r="A3" s="36" t="s">
        <v>1</v>
      </c>
      <c r="B3" s="79">
        <v>0.77083333333333337</v>
      </c>
      <c r="C3" s="78"/>
      <c r="D3" s="78"/>
      <c r="E3" s="78"/>
      <c r="F3" s="78"/>
      <c r="G3" s="78"/>
      <c r="H3" s="78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25">
      <c r="A4" s="88" t="s">
        <v>3</v>
      </c>
      <c r="B4" s="82">
        <v>11</v>
      </c>
      <c r="C4" s="82"/>
      <c r="D4" s="82"/>
      <c r="E4" s="82"/>
      <c r="F4" s="82"/>
      <c r="G4" s="82"/>
      <c r="H4" s="83"/>
      <c r="I4" s="71"/>
      <c r="J4" s="72"/>
      <c r="K4" s="72"/>
      <c r="L4" s="72"/>
      <c r="M4" s="72"/>
      <c r="N4" s="72"/>
      <c r="O4" s="73"/>
      <c r="P4" s="71"/>
      <c r="Q4" s="72"/>
      <c r="R4" s="72"/>
      <c r="S4" s="72"/>
      <c r="T4" s="72"/>
      <c r="U4" s="72"/>
      <c r="V4" s="73"/>
      <c r="W4" s="71"/>
      <c r="X4" s="72"/>
      <c r="Y4" s="72"/>
      <c r="Z4" s="72"/>
      <c r="AA4" s="72"/>
      <c r="AB4" s="72"/>
      <c r="AC4" s="73"/>
      <c r="AD4" s="71"/>
      <c r="AE4" s="72"/>
      <c r="AF4" s="72"/>
      <c r="AG4" s="72"/>
      <c r="AH4" s="72"/>
      <c r="AI4" s="72"/>
      <c r="AJ4" s="73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25">
      <c r="A5" s="89"/>
      <c r="B5" s="86"/>
      <c r="C5" s="86"/>
      <c r="D5" s="86"/>
      <c r="E5" s="86"/>
      <c r="F5" s="86"/>
      <c r="G5" s="86"/>
      <c r="H5" s="87"/>
      <c r="I5" s="74"/>
      <c r="J5" s="75"/>
      <c r="K5" s="75"/>
      <c r="L5" s="75"/>
      <c r="M5" s="75"/>
      <c r="N5" s="75"/>
      <c r="O5" s="76"/>
      <c r="P5" s="74"/>
      <c r="Q5" s="75"/>
      <c r="R5" s="75"/>
      <c r="S5" s="75"/>
      <c r="T5" s="75"/>
      <c r="U5" s="75"/>
      <c r="V5" s="76"/>
      <c r="W5" s="74"/>
      <c r="X5" s="75"/>
      <c r="Y5" s="75"/>
      <c r="Z5" s="75"/>
      <c r="AA5" s="75"/>
      <c r="AB5" s="75"/>
      <c r="AC5" s="76"/>
      <c r="AD5" s="74"/>
      <c r="AE5" s="75"/>
      <c r="AF5" s="75"/>
      <c r="AG5" s="75"/>
      <c r="AH5" s="75"/>
      <c r="AI5" s="75"/>
      <c r="AJ5" s="76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25">
      <c r="A6" s="90" t="s">
        <v>34</v>
      </c>
      <c r="B6" s="92"/>
      <c r="C6" s="82"/>
      <c r="D6" s="82"/>
      <c r="E6" s="82"/>
      <c r="F6" s="82"/>
      <c r="G6" s="82"/>
      <c r="H6" s="83"/>
      <c r="I6" s="65"/>
      <c r="J6" s="66"/>
      <c r="K6" s="66"/>
      <c r="L6" s="66"/>
      <c r="M6" s="66"/>
      <c r="N6" s="66"/>
      <c r="O6" s="67"/>
      <c r="P6" s="65"/>
      <c r="Q6" s="66"/>
      <c r="R6" s="66"/>
      <c r="S6" s="66"/>
      <c r="T6" s="66"/>
      <c r="U6" s="66"/>
      <c r="V6" s="67"/>
      <c r="W6" s="65"/>
      <c r="X6" s="66"/>
      <c r="Y6" s="66"/>
      <c r="Z6" s="66"/>
      <c r="AA6" s="66"/>
      <c r="AB6" s="66"/>
      <c r="AC6" s="67"/>
      <c r="AD6" s="65"/>
      <c r="AE6" s="66"/>
      <c r="AF6" s="66"/>
      <c r="AG6" s="66"/>
      <c r="AH6" s="66"/>
      <c r="AI6" s="66"/>
      <c r="AJ6" s="67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">
      <c r="A7" s="91"/>
      <c r="B7" s="93"/>
      <c r="C7" s="84"/>
      <c r="D7" s="84"/>
      <c r="E7" s="84"/>
      <c r="F7" s="84"/>
      <c r="G7" s="84"/>
      <c r="H7" s="85"/>
      <c r="I7" s="68"/>
      <c r="J7" s="69"/>
      <c r="K7" s="69"/>
      <c r="L7" s="69"/>
      <c r="M7" s="69"/>
      <c r="N7" s="69"/>
      <c r="O7" s="70"/>
      <c r="P7" s="68"/>
      <c r="Q7" s="69"/>
      <c r="R7" s="69"/>
      <c r="S7" s="69"/>
      <c r="T7" s="69"/>
      <c r="U7" s="69"/>
      <c r="V7" s="70"/>
      <c r="W7" s="68"/>
      <c r="X7" s="69"/>
      <c r="Y7" s="69"/>
      <c r="Z7" s="69"/>
      <c r="AA7" s="69"/>
      <c r="AB7" s="69"/>
      <c r="AC7" s="70"/>
      <c r="AD7" s="68"/>
      <c r="AE7" s="69"/>
      <c r="AF7" s="69"/>
      <c r="AG7" s="69"/>
      <c r="AH7" s="69"/>
      <c r="AI7" s="69"/>
      <c r="AJ7" s="70"/>
      <c r="AN7" s="32">
        <v>44309</v>
      </c>
      <c r="AR7" s="2"/>
      <c r="AZ7" s="9">
        <v>0.35416666666666302</v>
      </c>
    </row>
    <row r="8" spans="1:52" ht="11.25" customHeight="1" x14ac:dyDescent="0.25">
      <c r="A8" s="15"/>
      <c r="B8" s="58" t="s">
        <v>62</v>
      </c>
      <c r="C8" s="59"/>
      <c r="D8" s="59"/>
      <c r="E8" s="59"/>
      <c r="F8" s="59"/>
      <c r="G8" s="59"/>
      <c r="H8" s="60"/>
      <c r="I8" s="58" t="s">
        <v>63</v>
      </c>
      <c r="J8" s="59"/>
      <c r="K8" s="59"/>
      <c r="L8" s="59"/>
      <c r="M8" s="59"/>
      <c r="N8" s="59"/>
      <c r="O8" s="60"/>
      <c r="P8" s="58" t="s">
        <v>35</v>
      </c>
      <c r="Q8" s="59"/>
      <c r="R8" s="59"/>
      <c r="S8" s="59"/>
      <c r="T8" s="59"/>
      <c r="U8" s="59"/>
      <c r="V8" s="60"/>
      <c r="W8" s="58" t="s">
        <v>35</v>
      </c>
      <c r="X8" s="59"/>
      <c r="Y8" s="59"/>
      <c r="Z8" s="59"/>
      <c r="AA8" s="59"/>
      <c r="AB8" s="59"/>
      <c r="AC8" s="60"/>
      <c r="AD8" s="58" t="s">
        <v>35</v>
      </c>
      <c r="AE8" s="59"/>
      <c r="AF8" s="59"/>
      <c r="AG8" s="59"/>
      <c r="AH8" s="59"/>
      <c r="AI8" s="59"/>
      <c r="AJ8" s="60"/>
      <c r="AZ8" s="9">
        <v>0.36458333333332898</v>
      </c>
    </row>
    <row r="9" spans="1:52" ht="12.75" customHeight="1" x14ac:dyDescent="0.25">
      <c r="A9" s="16"/>
      <c r="B9" s="61"/>
      <c r="C9" s="62"/>
      <c r="D9" s="62"/>
      <c r="E9" s="62"/>
      <c r="F9" s="62"/>
      <c r="G9" s="62"/>
      <c r="H9" s="63"/>
      <c r="I9" s="61"/>
      <c r="J9" s="62"/>
      <c r="K9" s="62"/>
      <c r="L9" s="62"/>
      <c r="M9" s="62"/>
      <c r="N9" s="62"/>
      <c r="O9" s="63"/>
      <c r="P9" s="61"/>
      <c r="Q9" s="62"/>
      <c r="R9" s="62"/>
      <c r="S9" s="62"/>
      <c r="T9" s="62"/>
      <c r="U9" s="62"/>
      <c r="V9" s="63"/>
      <c r="W9" s="61"/>
      <c r="X9" s="62"/>
      <c r="Y9" s="62"/>
      <c r="Z9" s="62"/>
      <c r="AA9" s="62"/>
      <c r="AB9" s="62"/>
      <c r="AC9" s="63"/>
      <c r="AD9" s="61"/>
      <c r="AE9" s="62"/>
      <c r="AF9" s="62"/>
      <c r="AG9" s="62"/>
      <c r="AH9" s="62"/>
      <c r="AI9" s="62"/>
      <c r="AJ9" s="63"/>
      <c r="AN9" s="9"/>
      <c r="AZ9" s="9">
        <v>0.374999999999995</v>
      </c>
    </row>
    <row r="10" spans="1:52" ht="24.75" x14ac:dyDescent="0.25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25">
      <c r="A11" s="37" t="s">
        <v>36</v>
      </c>
      <c r="B11" s="50">
        <v>0.35416666666666302</v>
      </c>
      <c r="C11" s="39">
        <v>0.47916666666665397</v>
      </c>
      <c r="D11" s="40">
        <v>0.52083333333331805</v>
      </c>
      <c r="E11" s="40">
        <v>0.72916666666663699</v>
      </c>
      <c r="F11" s="41">
        <f>IF(D11-C11&lt;0,0,D11-C11)</f>
        <v>4.1666666666664076E-2</v>
      </c>
      <c r="G11" s="41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D11)+IF(AND(C11=ResmiTatil!$I$3,D11=ResmiTatil!$J$3),ResmiTatil!$I$3-ResmiTatil!$I$2,IF(AND(C11&gt;ResmiTatil!$I$2,D11&gt;ResmiTatil!$J$2),ResmiTatil!$J$2-ResmiTatil!$I$2))+IF(E11&gt;ResmiTatil!$K$2,E11-ResmiTatil!$K$2),0))</f>
        <v>4.1666666666667962E-2</v>
      </c>
      <c r="H11" s="42">
        <f>IF((C11-B11)+(E11-D11)&lt;0,0,(C11-B11)+(E11-D11))</f>
        <v>0.33333333333330989</v>
      </c>
      <c r="I11" s="50">
        <v>0.35416666666666302</v>
      </c>
      <c r="J11" s="39">
        <v>0.47916666666665397</v>
      </c>
      <c r="K11" s="40">
        <v>0.52083333333331805</v>
      </c>
      <c r="L11" s="40">
        <v>0.72916666666663699</v>
      </c>
      <c r="M11" s="41">
        <f>IF(K11-J11&lt;0,0,K11-J11)</f>
        <v>4.1666666666664076E-2</v>
      </c>
      <c r="N11" s="41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K11)+IF(AND(J11=ResmiTatil!$I$3,K11=ResmiTatil!$J$3),ResmiTatil!$I$3-ResmiTatil!$I$2,IF(AND(J11&gt;ResmiTatil!$I$2,K11&gt;ResmiTatil!$J$2),ResmiTatil!$J$2-ResmiTatil!$I$2))+IF(L11&gt;ResmiTatil!$K$2,L11-ResmiTatil!$K$2),0))</f>
        <v>4.1666666666667962E-2</v>
      </c>
      <c r="O11" s="42">
        <f>IF((J11-I11)+(L11-K11)&lt;0,0,(J11-I11)+(L11-K11))</f>
        <v>0.33333333333330989</v>
      </c>
      <c r="P11" s="38"/>
      <c r="Q11" s="39"/>
      <c r="R11" s="40"/>
      <c r="S11" s="40"/>
      <c r="T11" s="41">
        <f>IF(R11-Q11&lt;0,0,R11-Q11)</f>
        <v>0</v>
      </c>
      <c r="U11" s="41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11)+IF(AND(Q11=ResmiTatil!$I$3,R11=ResmiTatil!$J$3),ResmiTatil!$I$3-ResmiTatil!$I$2,IF(AND(Q11&gt;ResmiTatil!$I$2,R11&gt;ResmiTatil!$J$2),ResmiTatil!$J$2-ResmiTatil!$I$2))+IF(S11&gt;ResmiTatil!$K$2,S11-ResmiTatil!$K$2),0))</f>
        <v>0</v>
      </c>
      <c r="V11" s="42">
        <f>IF((Q11-P11)+(S11-R11)&lt;0,0,(Q11-P11)+(S11-R11))</f>
        <v>0</v>
      </c>
      <c r="W11" s="38"/>
      <c r="X11" s="39"/>
      <c r="Y11" s="40"/>
      <c r="Z11" s="40"/>
      <c r="AA11" s="41">
        <f>IF(Y11-X11&lt;0,0,Y11-X11)</f>
        <v>0</v>
      </c>
      <c r="AB11" s="41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Y11)+IF(AND(X11=ResmiTatil!$I$3,Y11=ResmiTatil!$J$3),ResmiTatil!$I$3-ResmiTatil!$I$2,IF(AND(X11&gt;ResmiTatil!$I$2,Y11&gt;ResmiTatil!$J$2),ResmiTatil!$J$2-ResmiTatil!$I$2))+IF(Z11&gt;ResmiTatil!$K$2,Z11-ResmiTatil!$K$2),0))</f>
        <v>0</v>
      </c>
      <c r="AC11" s="42">
        <f>IF((X11-W11)+(Z11-Y11)&lt;0,0,(X11-W11)+(Z11-Y11))</f>
        <v>0</v>
      </c>
      <c r="AD11" s="38"/>
      <c r="AE11" s="39"/>
      <c r="AF11" s="40"/>
      <c r="AG11" s="40"/>
      <c r="AH11" s="41">
        <f>IF(AF11-AE11&lt;0,0,AF11-AE11)</f>
        <v>0</v>
      </c>
      <c r="AI11" s="41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AF11)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2">
        <f>IF((AE11-AD11)+(AG11-AF11)&lt;0,0,(AE11-AD11)+(AG11-AF11))</f>
        <v>0</v>
      </c>
      <c r="AZ11" s="9">
        <v>0.39583333333332699</v>
      </c>
    </row>
    <row r="12" spans="1:52" ht="20.100000000000001" customHeight="1" x14ac:dyDescent="0.25">
      <c r="A12" s="37" t="s">
        <v>37</v>
      </c>
      <c r="B12" s="50">
        <v>0.33333333333333098</v>
      </c>
      <c r="C12" s="39">
        <v>0.45833333333332199</v>
      </c>
      <c r="D12" s="40">
        <v>0.49999999999998601</v>
      </c>
      <c r="E12" s="40">
        <v>0.70833333333330595</v>
      </c>
      <c r="F12" s="41">
        <f>IF(D12-C12&lt;0,0,D12-C12)</f>
        <v>4.1666666666664021E-2</v>
      </c>
      <c r="G12" s="41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D12)+IF(AND(C12=ResmiTatil!$I$3,D12=ResmiTatil!$J$3),ResmiTatil!$I$3-ResmiTatil!$I$2,IF(AND(C12&gt;ResmiTatil!$I$2,D12&gt;ResmiTatil!$J$2),ResmiTatil!$J$2-ResmiTatil!$I$2))+IF(E12&gt;ResmiTatil!$K$2,E12-ResmiTatil!$K$2),0))</f>
        <v>8.3333333333332038E-2</v>
      </c>
      <c r="H12" s="42">
        <f>IF((C12-B12)+(E12-D12)&lt;0,0,(C12-B12)+(E12-D12))</f>
        <v>0.33333333333331094</v>
      </c>
      <c r="I12" s="50">
        <v>0.35416666666666302</v>
      </c>
      <c r="J12" s="39">
        <v>0.47916666666665397</v>
      </c>
      <c r="K12" s="40">
        <v>0.52083333333331805</v>
      </c>
      <c r="L12" s="40">
        <v>0.72916666666663699</v>
      </c>
      <c r="M12" s="41">
        <f>IF(K12-J12&lt;0,0,K12-J12)</f>
        <v>4.1666666666664076E-2</v>
      </c>
      <c r="N12" s="41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K12)+IF(AND(J12=ResmiTatil!$I$3,K12=ResmiTatil!$J$3),ResmiTatil!$I$3-ResmiTatil!$I$2,IF(AND(J12&gt;ResmiTatil!$I$2,K12&gt;ResmiTatil!$J$2),ResmiTatil!$J$2-ResmiTatil!$I$2))+IF(L12&gt;ResmiTatil!$K$2,L12-ResmiTatil!$K$2),0))</f>
        <v>4.1666666666667962E-2</v>
      </c>
      <c r="O12" s="42">
        <f>IF((J12-I12)+(L12-K12)&lt;0,0,(J12-I12)+(L12-K12))</f>
        <v>0.33333333333330989</v>
      </c>
      <c r="P12" s="38"/>
      <c r="Q12" s="39"/>
      <c r="R12" s="40"/>
      <c r="S12" s="40"/>
      <c r="T12" s="41">
        <f>IF(R12-Q12&lt;0,0,R12-Q12)</f>
        <v>0</v>
      </c>
      <c r="U12" s="41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12)+IF(AND(Q12=ResmiTatil!$I$3,R12=ResmiTatil!$J$3),ResmiTatil!$I$3-ResmiTatil!$I$2,IF(AND(Q12&gt;ResmiTatil!$I$2,R12&gt;ResmiTatil!$J$2),ResmiTatil!$J$2-ResmiTatil!$I$2))+IF(S12&gt;ResmiTatil!$K$2,S12-ResmiTatil!$K$2),0))</f>
        <v>0</v>
      </c>
      <c r="V12" s="42">
        <f>IF((Q12-P12)+(S12-R12)&lt;0,0,(Q12-P12)+(S12-R12))</f>
        <v>0</v>
      </c>
      <c r="W12" s="38"/>
      <c r="X12" s="39"/>
      <c r="Y12" s="40"/>
      <c r="Z12" s="40"/>
      <c r="AA12" s="41">
        <f>IF(Y12-X12&lt;0,0,Y12-X12)</f>
        <v>0</v>
      </c>
      <c r="AB12" s="41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Y12)+IF(AND(X12=ResmiTatil!$I$3,Y12=ResmiTatil!$J$3),ResmiTatil!$I$3-ResmiTatil!$I$2,IF(AND(X12&gt;ResmiTatil!$I$2,Y12&gt;ResmiTatil!$J$2),ResmiTatil!$J$2-ResmiTatil!$I$2))+IF(Z12&gt;ResmiTatil!$K$2,Z12-ResmiTatil!$K$2),0))</f>
        <v>0</v>
      </c>
      <c r="AC12" s="42">
        <f>IF((X12-W12)+(Z12-Y12)&lt;0,0,(X12-W12)+(Z12-Y12))</f>
        <v>0</v>
      </c>
      <c r="AD12" s="38"/>
      <c r="AE12" s="39"/>
      <c r="AF12" s="40"/>
      <c r="AG12" s="40"/>
      <c r="AH12" s="41">
        <f>IF(AF12-AE12&lt;0,0,AF12-AE12)</f>
        <v>0</v>
      </c>
      <c r="AI12" s="41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AF12)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2">
        <f>IF((AE12-AD12)+(AG12-AF12)&lt;0,0,(AE12-AD12)+(AG12-AF12))</f>
        <v>0</v>
      </c>
      <c r="AZ12" s="9">
        <v>0.40624999999999301</v>
      </c>
    </row>
    <row r="13" spans="1:52" ht="20.100000000000001" customHeight="1" x14ac:dyDescent="0.25">
      <c r="A13" s="37" t="s">
        <v>38</v>
      </c>
      <c r="B13" s="50">
        <v>0.35416666666666302</v>
      </c>
      <c r="C13" s="39">
        <v>0.52083333333331805</v>
      </c>
      <c r="D13" s="40">
        <v>0.56249999999998201</v>
      </c>
      <c r="E13" s="40">
        <v>0.72916666666663699</v>
      </c>
      <c r="F13" s="41">
        <f>IF(D13-C13&lt;0,0,D13-C13)</f>
        <v>4.1666666666663965E-2</v>
      </c>
      <c r="G13" s="41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D13)+IF(AND(C13=ResmiTatil!$I$3,D13=ResmiTatil!$J$3),ResmiTatil!$I$3-ResmiTatil!$I$2,IF(AND(C13&gt;ResmiTatil!$I$2,D13&gt;ResmiTatil!$J$2),ResmiTatil!$J$2-ResmiTatil!$I$2))+IF(E13&gt;ResmiTatil!$K$2,E13-ResmiTatil!$K$2),0))</f>
        <v>3.9968028886505635E-15</v>
      </c>
      <c r="H13" s="42">
        <f>IF((C13-B13)+(E13-D13)&lt;0,0,(C13-B13)+(E13-D13))</f>
        <v>0.33333333333331</v>
      </c>
      <c r="I13" s="50">
        <v>0.35416666666666302</v>
      </c>
      <c r="J13" s="39">
        <v>0.47916666666665397</v>
      </c>
      <c r="K13" s="40">
        <v>0.52083333333331805</v>
      </c>
      <c r="L13" s="40">
        <v>0.72916666666663699</v>
      </c>
      <c r="M13" s="41">
        <f>IF(K13-J13&lt;0,0,K13-J13)</f>
        <v>4.1666666666664076E-2</v>
      </c>
      <c r="N13" s="41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K13)+IF(AND(J13=ResmiTatil!$I$3,K13=ResmiTatil!$J$3),ResmiTatil!$I$3-ResmiTatil!$I$2,IF(AND(J13&gt;ResmiTatil!$I$2,K13&gt;ResmiTatil!$J$2),ResmiTatil!$J$2-ResmiTatil!$I$2))+IF(L13&gt;ResmiTatil!$K$2,L13-ResmiTatil!$K$2),0))</f>
        <v>4.1666666666667962E-2</v>
      </c>
      <c r="O13" s="42">
        <f>IF((J13-I13)+(L13-K13)&lt;0,0,(J13-I13)+(L13-K13))</f>
        <v>0.33333333333330989</v>
      </c>
      <c r="P13" s="38"/>
      <c r="Q13" s="39"/>
      <c r="R13" s="40"/>
      <c r="S13" s="40"/>
      <c r="T13" s="41">
        <f>IF(R13-Q13&lt;0,0,R13-Q13)</f>
        <v>0</v>
      </c>
      <c r="U13" s="41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13)+IF(AND(Q13=ResmiTatil!$I$3,R13=ResmiTatil!$J$3),ResmiTatil!$I$3-ResmiTatil!$I$2,IF(AND(Q13&gt;ResmiTatil!$I$2,R13&gt;ResmiTatil!$J$2),ResmiTatil!$J$2-ResmiTatil!$I$2))+IF(S13&gt;ResmiTatil!$K$2,S13-ResmiTatil!$K$2),0))</f>
        <v>0</v>
      </c>
      <c r="V13" s="42">
        <f>IF((Q13-P13)+(S13-R13)&lt;0,0,(Q13-P13)+(S13-R13))</f>
        <v>0</v>
      </c>
      <c r="W13" s="38"/>
      <c r="X13" s="39"/>
      <c r="Y13" s="40"/>
      <c r="Z13" s="40"/>
      <c r="AA13" s="41">
        <f>IF(Y13-X13&lt;0,0,Y13-X13)</f>
        <v>0</v>
      </c>
      <c r="AB13" s="41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Y13)+IF(AND(X13=ResmiTatil!$I$3,Y13=ResmiTatil!$J$3),ResmiTatil!$I$3-ResmiTatil!$I$2,IF(AND(X13&gt;ResmiTatil!$I$2,Y13&gt;ResmiTatil!$J$2),ResmiTatil!$J$2-ResmiTatil!$I$2))+IF(Z13&gt;ResmiTatil!$K$2,Z13-ResmiTatil!$K$2),0))</f>
        <v>0</v>
      </c>
      <c r="AC13" s="42">
        <f>IF((X13-W13)+(Z13-Y13)&lt;0,0,(X13-W13)+(Z13-Y13))</f>
        <v>0</v>
      </c>
      <c r="AD13" s="38"/>
      <c r="AE13" s="39"/>
      <c r="AF13" s="40"/>
      <c r="AG13" s="40"/>
      <c r="AH13" s="41">
        <f>IF(AF13-AE13&lt;0,0,AF13-AE13)</f>
        <v>0</v>
      </c>
      <c r="AI13" s="41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AF13)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2">
        <f>IF((AE13-AD13)+(AG13-AF13)&lt;0,0,(AE13-AD13)+(AG13-AF13))</f>
        <v>0</v>
      </c>
      <c r="AZ13" s="9">
        <v>0.41666666666665902</v>
      </c>
    </row>
    <row r="14" spans="1:52" ht="20.100000000000001" customHeight="1" x14ac:dyDescent="0.25">
      <c r="A14" s="37" t="s">
        <v>39</v>
      </c>
      <c r="B14" s="50">
        <v>0.35416666666666302</v>
      </c>
      <c r="C14" s="39">
        <v>0.52083333333331805</v>
      </c>
      <c r="D14" s="40">
        <v>0.56249999999998201</v>
      </c>
      <c r="E14" s="40">
        <v>0.72916666666663699</v>
      </c>
      <c r="F14" s="41">
        <f>IF(D14-C14&lt;0,0,D14-C14)</f>
        <v>4.1666666666663965E-2</v>
      </c>
      <c r="G14" s="41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D14)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2">
        <f>IF((C14-B14)+(E14-D14)&lt;0,0,(C14-B14)+(E14-D14))</f>
        <v>0.33333333333331</v>
      </c>
      <c r="I14" s="50">
        <v>0.35416666666666302</v>
      </c>
      <c r="J14" s="39">
        <v>0.52083333333331805</v>
      </c>
      <c r="K14" s="40">
        <v>0.56249999999998201</v>
      </c>
      <c r="L14" s="40">
        <v>0.72916666666663699</v>
      </c>
      <c r="M14" s="41">
        <f>IF(K14-J14&lt;0,0,K14-J14)</f>
        <v>4.1666666666663965E-2</v>
      </c>
      <c r="N14" s="41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K14)+IF(AND(J14=ResmiTatil!$I$3,K14=ResmiTatil!$J$3),ResmiTatil!$I$3-ResmiTatil!$I$2,IF(AND(J14&gt;ResmiTatil!$I$2,K14&gt;ResmiTatil!$J$2),ResmiTatil!$J$2-ResmiTatil!$I$2))+IF(L14&gt;ResmiTatil!$K$2,L14-ResmiTatil!$K$2),0))</f>
        <v>3.9968028886505635E-15</v>
      </c>
      <c r="O14" s="42">
        <f>IF((J14-I14)+(L14-K14)&lt;0,0,(J14-I14)+(L14-K14))</f>
        <v>0.33333333333331</v>
      </c>
      <c r="P14" s="38"/>
      <c r="Q14" s="39"/>
      <c r="R14" s="40"/>
      <c r="S14" s="40"/>
      <c r="T14" s="41">
        <f>IF(R14-Q14&lt;0,0,R14-Q14)</f>
        <v>0</v>
      </c>
      <c r="U14" s="41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14)+IF(AND(Q14=ResmiTatil!$I$3,R14=ResmiTatil!$J$3),ResmiTatil!$I$3-ResmiTatil!$I$2,IF(AND(Q14&gt;ResmiTatil!$I$2,R14&gt;ResmiTatil!$J$2),ResmiTatil!$J$2-ResmiTatil!$I$2))+IF(S14&gt;ResmiTatil!$K$2,S14-ResmiTatil!$K$2),0))</f>
        <v>0</v>
      </c>
      <c r="V14" s="42">
        <f>IF((Q14-P14)+(S14-R14)&lt;0,0,(Q14-P14)+(S14-R14))</f>
        <v>0</v>
      </c>
      <c r="W14" s="38"/>
      <c r="X14" s="39"/>
      <c r="Y14" s="40"/>
      <c r="Z14" s="40"/>
      <c r="AA14" s="41">
        <f>IF(Y14-X14&lt;0,0,Y14-X14)</f>
        <v>0</v>
      </c>
      <c r="AB14" s="41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Y14)+IF(AND(X14=ResmiTatil!$I$3,Y14=ResmiTatil!$J$3),ResmiTatil!$I$3-ResmiTatil!$I$2,IF(AND(X14&gt;ResmiTatil!$I$2,Y14&gt;ResmiTatil!$J$2),ResmiTatil!$J$2-ResmiTatil!$I$2))+IF(Z14&gt;ResmiTatil!$K$2,Z14-ResmiTatil!$K$2),0))</f>
        <v>0</v>
      </c>
      <c r="AC14" s="42">
        <f>IF((X14-W14)+(Z14-Y14)&lt;0,0,(X14-W14)+(Z14-Y14))</f>
        <v>0</v>
      </c>
      <c r="AD14" s="38"/>
      <c r="AE14" s="39"/>
      <c r="AF14" s="40"/>
      <c r="AG14" s="40"/>
      <c r="AH14" s="41">
        <f>IF(AF14-AE14&lt;0,0,AF14-AE14)</f>
        <v>0</v>
      </c>
      <c r="AI14" s="41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AF14)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2">
        <f>IF((AE14-AD14)+(AG14-AF14)&lt;0,0,(AE14-AD14)+(AG14-AF14))</f>
        <v>0</v>
      </c>
      <c r="AZ14" s="9">
        <v>0.42708333333332499</v>
      </c>
    </row>
    <row r="15" spans="1:52" ht="20.100000000000001" customHeight="1" x14ac:dyDescent="0.25">
      <c r="A15" s="37" t="s">
        <v>40</v>
      </c>
      <c r="B15" s="50">
        <v>0.35416666666666302</v>
      </c>
      <c r="C15" s="39">
        <v>0.52083333333331805</v>
      </c>
      <c r="D15" s="40">
        <v>0.56249999999998201</v>
      </c>
      <c r="E15" s="40">
        <v>0.72916666666663699</v>
      </c>
      <c r="F15" s="41">
        <f>IF(D15-C15&lt;0,0,D15-C15)</f>
        <v>4.1666666666663965E-2</v>
      </c>
      <c r="G15" s="41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D15)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2">
        <f>IF((C15-B15)+(E15-D15)&lt;0,0,(C15-B15)+(E15-D15))</f>
        <v>0.33333333333331</v>
      </c>
      <c r="I15" s="50">
        <v>0.35416666666666302</v>
      </c>
      <c r="J15" s="39">
        <v>0.52083333333331805</v>
      </c>
      <c r="K15" s="40">
        <v>0.56249999999998201</v>
      </c>
      <c r="L15" s="40">
        <v>0.72916666666663699</v>
      </c>
      <c r="M15" s="41">
        <f>IF(K15-J15&lt;0,0,K15-J15)</f>
        <v>4.1666666666663965E-2</v>
      </c>
      <c r="N15" s="41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K15)+IF(AND(J15=ResmiTatil!$I$3,K15=ResmiTatil!$J$3),ResmiTatil!$I$3-ResmiTatil!$I$2,IF(AND(J15&gt;ResmiTatil!$I$2,K15&gt;ResmiTatil!$J$2),ResmiTatil!$J$2-ResmiTatil!$I$2))+IF(L15&gt;ResmiTatil!$K$2,L15-ResmiTatil!$K$2),0))</f>
        <v>3.9968028886505635E-15</v>
      </c>
      <c r="O15" s="42">
        <f>IF((J15-I15)+(L15-K15)&lt;0,0,(J15-I15)+(L15-K15))</f>
        <v>0.33333333333331</v>
      </c>
      <c r="P15" s="38"/>
      <c r="Q15" s="39"/>
      <c r="R15" s="40"/>
      <c r="S15" s="40"/>
      <c r="T15" s="41">
        <f>IF(R15-Q15&lt;0,0,R15-Q15)</f>
        <v>0</v>
      </c>
      <c r="U15" s="41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15)+IF(AND(Q15=ResmiTatil!$I$3,R15=ResmiTatil!$J$3),ResmiTatil!$I$3-ResmiTatil!$I$2,IF(AND(Q15&gt;ResmiTatil!$I$2,R15&gt;ResmiTatil!$J$2),ResmiTatil!$J$2-ResmiTatil!$I$2))+IF(S15&gt;ResmiTatil!$K$2,S15-ResmiTatil!$K$2),0))</f>
        <v>0</v>
      </c>
      <c r="V15" s="42">
        <f>IF((Q15-P15)+(S15-R15)&lt;0,0,(Q15-P15)+(S15-R15))</f>
        <v>0</v>
      </c>
      <c r="W15" s="38"/>
      <c r="X15" s="39"/>
      <c r="Y15" s="40"/>
      <c r="Z15" s="40"/>
      <c r="AA15" s="41">
        <f>IF(Y15-X15&lt;0,0,Y15-X15)</f>
        <v>0</v>
      </c>
      <c r="AB15" s="41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Y15)+IF(AND(X15=ResmiTatil!$I$3,Y15=ResmiTatil!$J$3),ResmiTatil!$I$3-ResmiTatil!$I$2,IF(AND(X15&gt;ResmiTatil!$I$2,Y15&gt;ResmiTatil!$J$2),ResmiTatil!$J$2-ResmiTatil!$I$2))+IF(Z15&gt;ResmiTatil!$K$2,Z15-ResmiTatil!$K$2),0))</f>
        <v>0</v>
      </c>
      <c r="AC15" s="42">
        <f>IF((X15-W15)+(Z15-Y15)&lt;0,0,(X15-W15)+(Z15-Y15))</f>
        <v>0</v>
      </c>
      <c r="AD15" s="38"/>
      <c r="AE15" s="39"/>
      <c r="AF15" s="40"/>
      <c r="AG15" s="40"/>
      <c r="AH15" s="41">
        <f>IF(AF15-AE15&lt;0,0,AF15-AE15)</f>
        <v>0</v>
      </c>
      <c r="AI15" s="41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AF15)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2">
        <f>IF((AE15-AD15)+(AG15-AF15)&lt;0,0,(AE15-AD15)+(AG15-AF15))</f>
        <v>0</v>
      </c>
      <c r="AZ15" s="9">
        <v>0.43749999999999001</v>
      </c>
    </row>
    <row r="16" spans="1:52" ht="20.100000000000001" customHeight="1" x14ac:dyDescent="0.25">
      <c r="A16" s="19" t="s">
        <v>24</v>
      </c>
      <c r="B16" s="48"/>
      <c r="C16" s="46"/>
      <c r="D16" s="47"/>
      <c r="E16" s="47"/>
      <c r="F16" s="43"/>
      <c r="G16" s="41">
        <f>SUM(G11:G15)</f>
        <v>0.12500000000001199</v>
      </c>
      <c r="H16" s="44">
        <f>SUM(H11:H15)</f>
        <v>1.6666666666665506</v>
      </c>
      <c r="I16" s="48"/>
      <c r="J16" s="46"/>
      <c r="K16" s="47"/>
      <c r="L16" s="47"/>
      <c r="M16" s="43"/>
      <c r="N16" s="41">
        <f>SUM(N11:N15)</f>
        <v>0.12500000000001188</v>
      </c>
      <c r="O16" s="44">
        <f>SUM(O11:O15)</f>
        <v>1.6666666666665495</v>
      </c>
      <c r="P16" s="48"/>
      <c r="Q16" s="46"/>
      <c r="R16" s="47"/>
      <c r="S16" s="47"/>
      <c r="T16" s="43"/>
      <c r="U16" s="41">
        <f>SUM(U11:U15)</f>
        <v>0</v>
      </c>
      <c r="V16" s="44">
        <f>SUM(V11:V15)</f>
        <v>0</v>
      </c>
      <c r="W16" s="48"/>
      <c r="X16" s="46"/>
      <c r="Y16" s="47"/>
      <c r="Z16" s="47"/>
      <c r="AA16" s="43"/>
      <c r="AB16" s="41">
        <f>SUM(AB11:AB15)</f>
        <v>0</v>
      </c>
      <c r="AC16" s="44">
        <f>SUM(AC11:AC15)</f>
        <v>0</v>
      </c>
      <c r="AD16" s="48"/>
      <c r="AE16" s="46"/>
      <c r="AF16" s="47"/>
      <c r="AG16" s="47"/>
      <c r="AH16" s="43"/>
      <c r="AI16" s="41">
        <f>SUM(AI11:AI15)</f>
        <v>0</v>
      </c>
      <c r="AJ16" s="44">
        <f>SUM(AJ11:AJ15)</f>
        <v>0</v>
      </c>
      <c r="AK16" s="20"/>
      <c r="AZ16" s="9">
        <v>0.44791666666665603</v>
      </c>
    </row>
    <row r="17" spans="1:52" ht="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25"/>
    <row r="66" customFormat="1" ht="15" customHeight="1" x14ac:dyDescent="0.25"/>
    <row r="67" customFormat="1" ht="20.100000000000001" customHeight="1" x14ac:dyDescent="0.25"/>
    <row r="68" customFormat="1" ht="20.100000000000001" customHeight="1" x14ac:dyDescent="0.25"/>
    <row r="69" customFormat="1" ht="20.100000000000001" customHeight="1" x14ac:dyDescent="0.25"/>
    <row r="70" customFormat="1" ht="20.100000000000001" customHeight="1" x14ac:dyDescent="0.25"/>
    <row r="71" customFormat="1" ht="20.100000000000001" customHeight="1" x14ac:dyDescent="0.25"/>
    <row r="72" customFormat="1" ht="20.100000000000001" customHeight="1" x14ac:dyDescent="0.25"/>
    <row r="73" customFormat="1" ht="15" customHeight="1" x14ac:dyDescent="0.25"/>
    <row r="74" customFormat="1" ht="15" customHeight="1" x14ac:dyDescent="0.25"/>
    <row r="75" customFormat="1" ht="20.100000000000001" customHeight="1" x14ac:dyDescent="0.25"/>
    <row r="76" customFormat="1" ht="20.100000000000001" customHeight="1" x14ac:dyDescent="0.25"/>
    <row r="77" customFormat="1" ht="20.100000000000001" customHeight="1" x14ac:dyDescent="0.25"/>
    <row r="78" customFormat="1" ht="20.100000000000001" customHeight="1" x14ac:dyDescent="0.25"/>
    <row r="79" customFormat="1" ht="20.100000000000001" customHeight="1" x14ac:dyDescent="0.25"/>
    <row r="80" customFormat="1" ht="20.100000000000001" customHeight="1" x14ac:dyDescent="0.25"/>
    <row r="81" customFormat="1" ht="15" customHeight="1" x14ac:dyDescent="0.25"/>
    <row r="82" customFormat="1" ht="15" customHeight="1" x14ac:dyDescent="0.25"/>
    <row r="83" customFormat="1" ht="20.100000000000001" customHeight="1" x14ac:dyDescent="0.25"/>
    <row r="84" customFormat="1" ht="20.100000000000001" customHeight="1" x14ac:dyDescent="0.25"/>
    <row r="85" customFormat="1" ht="20.100000000000001" customHeight="1" x14ac:dyDescent="0.25"/>
    <row r="86" customFormat="1" ht="20.100000000000001" customHeight="1" x14ac:dyDescent="0.25"/>
    <row r="87" customFormat="1" ht="20.100000000000001" customHeight="1" x14ac:dyDescent="0.25"/>
    <row r="88" customFormat="1" ht="20.100000000000001" customHeight="1" x14ac:dyDescent="0.25"/>
    <row r="89" customFormat="1" ht="15" customHeight="1" x14ac:dyDescent="0.25"/>
    <row r="90" customFormat="1" ht="15" customHeight="1" x14ac:dyDescent="0.25"/>
    <row r="91" customFormat="1" ht="20.100000000000001" customHeight="1" x14ac:dyDescent="0.25"/>
    <row r="92" customFormat="1" ht="20.100000000000001" customHeight="1" x14ac:dyDescent="0.25"/>
    <row r="93" customFormat="1" ht="20.100000000000001" customHeight="1" x14ac:dyDescent="0.25"/>
    <row r="94" customFormat="1" ht="20.100000000000001" customHeight="1" x14ac:dyDescent="0.25"/>
    <row r="95" customFormat="1" ht="20.100000000000001" customHeight="1" x14ac:dyDescent="0.25"/>
    <row r="96" customFormat="1" ht="20.100000000000001" customHeight="1" x14ac:dyDescent="0.25"/>
    <row r="97" customFormat="1" ht="15" customHeight="1" x14ac:dyDescent="0.25"/>
    <row r="98" customFormat="1" ht="15" customHeight="1" x14ac:dyDescent="0.25"/>
    <row r="99" customFormat="1" ht="20.100000000000001" customHeight="1" x14ac:dyDescent="0.25"/>
    <row r="100" customFormat="1" ht="20.100000000000001" customHeight="1" x14ac:dyDescent="0.25"/>
    <row r="101" customFormat="1" ht="20.100000000000001" customHeight="1" x14ac:dyDescent="0.25"/>
    <row r="102" customFormat="1" ht="20.100000000000001" customHeight="1" x14ac:dyDescent="0.25"/>
    <row r="103" customFormat="1" ht="20.100000000000001" customHeight="1" x14ac:dyDescent="0.25"/>
    <row r="104" customFormat="1" ht="20.100000000000001" customHeight="1" x14ac:dyDescent="0.25"/>
    <row r="105" customFormat="1" ht="15" customHeight="1" x14ac:dyDescent="0.25"/>
    <row r="106" customFormat="1" ht="15" customHeight="1" x14ac:dyDescent="0.25"/>
    <row r="107" customFormat="1" ht="20.100000000000001" customHeight="1" x14ac:dyDescent="0.25"/>
    <row r="108" customFormat="1" ht="20.100000000000001" customHeight="1" x14ac:dyDescent="0.25"/>
    <row r="109" customFormat="1" ht="20.100000000000001" customHeight="1" x14ac:dyDescent="0.25"/>
    <row r="110" customFormat="1" ht="20.100000000000001" customHeight="1" x14ac:dyDescent="0.25"/>
    <row r="111" customFormat="1" ht="20.100000000000001" customHeight="1" x14ac:dyDescent="0.25"/>
    <row r="112" customFormat="1" ht="20.100000000000001" customHeight="1" x14ac:dyDescent="0.25"/>
    <row r="113" customFormat="1" ht="15" customHeight="1" x14ac:dyDescent="0.25"/>
    <row r="114" customFormat="1" ht="15" customHeight="1" x14ac:dyDescent="0.25"/>
    <row r="115" customFormat="1" ht="20.100000000000001" customHeight="1" x14ac:dyDescent="0.25"/>
    <row r="116" customFormat="1" ht="20.100000000000001" customHeight="1" x14ac:dyDescent="0.25"/>
    <row r="117" customFormat="1" ht="20.100000000000001" customHeight="1" x14ac:dyDescent="0.25"/>
    <row r="118" customFormat="1" ht="20.100000000000001" customHeight="1" x14ac:dyDescent="0.25"/>
    <row r="119" customFormat="1" ht="20.100000000000001" customHeight="1" x14ac:dyDescent="0.25"/>
    <row r="120" customFormat="1" ht="20.100000000000001" customHeight="1" x14ac:dyDescent="0.25"/>
    <row r="121" customFormat="1" ht="15" customHeight="1" x14ac:dyDescent="0.25"/>
    <row r="122" customFormat="1" ht="15" customHeight="1" x14ac:dyDescent="0.25"/>
    <row r="123" customFormat="1" ht="20.100000000000001" customHeight="1" x14ac:dyDescent="0.25"/>
    <row r="124" customFormat="1" ht="20.100000000000001" customHeight="1" x14ac:dyDescent="0.25"/>
    <row r="125" customFormat="1" ht="20.100000000000001" customHeight="1" x14ac:dyDescent="0.25"/>
    <row r="126" customFormat="1" ht="20.100000000000001" customHeight="1" x14ac:dyDescent="0.25"/>
    <row r="127" customFormat="1" ht="20.100000000000001" customHeight="1" x14ac:dyDescent="0.25"/>
    <row r="128" customFormat="1" ht="20.100000000000001" customHeight="1" x14ac:dyDescent="0.25"/>
    <row r="129" customFormat="1" ht="15" customHeight="1" x14ac:dyDescent="0.25"/>
    <row r="130" customFormat="1" ht="15" customHeight="1" x14ac:dyDescent="0.25"/>
    <row r="131" customFormat="1" ht="20.100000000000001" customHeight="1" x14ac:dyDescent="0.25"/>
    <row r="132" customFormat="1" ht="20.100000000000001" customHeight="1" x14ac:dyDescent="0.25"/>
    <row r="133" customFormat="1" ht="20.100000000000001" customHeight="1" x14ac:dyDescent="0.25"/>
    <row r="134" customFormat="1" ht="20.100000000000001" customHeight="1" x14ac:dyDescent="0.25"/>
    <row r="135" customFormat="1" ht="20.100000000000001" customHeight="1" x14ac:dyDescent="0.25"/>
    <row r="136" customFormat="1" ht="20.100000000000001" customHeight="1" x14ac:dyDescent="0.25"/>
    <row r="137" customFormat="1" ht="15" customHeight="1" x14ac:dyDescent="0.25"/>
    <row r="138" customFormat="1" ht="15" customHeight="1" x14ac:dyDescent="0.25"/>
    <row r="139" customFormat="1" ht="20.100000000000001" customHeight="1" x14ac:dyDescent="0.25"/>
    <row r="140" customFormat="1" ht="20.100000000000001" customHeight="1" x14ac:dyDescent="0.25"/>
    <row r="141" customFormat="1" ht="20.100000000000001" customHeight="1" x14ac:dyDescent="0.25"/>
    <row r="142" customFormat="1" ht="20.100000000000001" customHeight="1" x14ac:dyDescent="0.25"/>
    <row r="143" customFormat="1" ht="20.100000000000001" customHeight="1" x14ac:dyDescent="0.25"/>
    <row r="144" customFormat="1" ht="20.100000000000001" customHeight="1" x14ac:dyDescent="0.25"/>
    <row r="145" customFormat="1" ht="15" customHeight="1" x14ac:dyDescent="0.25"/>
    <row r="146" customFormat="1" ht="15" customHeight="1" x14ac:dyDescent="0.25"/>
    <row r="147" customFormat="1" ht="20.100000000000001" customHeight="1" x14ac:dyDescent="0.25"/>
    <row r="148" customFormat="1" ht="20.100000000000001" customHeight="1" x14ac:dyDescent="0.25"/>
    <row r="149" customFormat="1" ht="20.100000000000001" customHeight="1" x14ac:dyDescent="0.25"/>
    <row r="150" customFormat="1" ht="20.100000000000001" customHeight="1" x14ac:dyDescent="0.25"/>
    <row r="151" customFormat="1" ht="20.100000000000001" customHeight="1" x14ac:dyDescent="0.25"/>
    <row r="152" customFormat="1" ht="20.100000000000001" customHeight="1" x14ac:dyDescent="0.25"/>
    <row r="153" customFormat="1" ht="15" customHeight="1" x14ac:dyDescent="0.25"/>
    <row r="154" customFormat="1" ht="15" customHeight="1" x14ac:dyDescent="0.25"/>
    <row r="155" customFormat="1" ht="20.100000000000001" customHeight="1" x14ac:dyDescent="0.25"/>
    <row r="156" customFormat="1" ht="20.100000000000001" customHeight="1" x14ac:dyDescent="0.25"/>
    <row r="157" customFormat="1" ht="20.100000000000001" customHeight="1" x14ac:dyDescent="0.25"/>
    <row r="158" customFormat="1" ht="20.100000000000001" customHeight="1" x14ac:dyDescent="0.25"/>
    <row r="159" customFormat="1" ht="20.100000000000001" customHeight="1" x14ac:dyDescent="0.25"/>
    <row r="160" customFormat="1" ht="20.100000000000001" customHeight="1" x14ac:dyDescent="0.25"/>
    <row r="161" customFormat="1" ht="15" customHeight="1" x14ac:dyDescent="0.25"/>
    <row r="162" customFormat="1" ht="15" customHeight="1" x14ac:dyDescent="0.25"/>
    <row r="163" customFormat="1" ht="20.100000000000001" customHeight="1" x14ac:dyDescent="0.25"/>
    <row r="164" customFormat="1" ht="20.100000000000001" customHeight="1" x14ac:dyDescent="0.25"/>
    <row r="165" customFormat="1" ht="20.100000000000001" customHeight="1" x14ac:dyDescent="0.25"/>
    <row r="166" customFormat="1" ht="20.100000000000001" customHeight="1" x14ac:dyDescent="0.25"/>
    <row r="167" customFormat="1" ht="20.100000000000001" customHeight="1" x14ac:dyDescent="0.25"/>
    <row r="168" customFormat="1" ht="20.100000000000001" customHeight="1" x14ac:dyDescent="0.25"/>
    <row r="169" customFormat="1" ht="15" customHeight="1" x14ac:dyDescent="0.25"/>
    <row r="170" customFormat="1" ht="15" customHeight="1" x14ac:dyDescent="0.25"/>
    <row r="171" customFormat="1" ht="20.100000000000001" customHeight="1" x14ac:dyDescent="0.25"/>
    <row r="172" customFormat="1" ht="20.100000000000001" customHeight="1" x14ac:dyDescent="0.25"/>
    <row r="173" customFormat="1" ht="20.100000000000001" customHeight="1" x14ac:dyDescent="0.25"/>
    <row r="174" customFormat="1" ht="20.100000000000001" customHeight="1" x14ac:dyDescent="0.25"/>
    <row r="175" customFormat="1" ht="20.100000000000001" customHeight="1" x14ac:dyDescent="0.25"/>
    <row r="176" customFormat="1" ht="20.100000000000001" customHeight="1" x14ac:dyDescent="0.25"/>
    <row r="177" customFormat="1" ht="15" customHeight="1" x14ac:dyDescent="0.25"/>
    <row r="178" customFormat="1" ht="15" customHeight="1" x14ac:dyDescent="0.25"/>
    <row r="179" customFormat="1" ht="20.100000000000001" customHeight="1" x14ac:dyDescent="0.25"/>
    <row r="180" customFormat="1" ht="20.100000000000001" customHeight="1" x14ac:dyDescent="0.25"/>
    <row r="181" customFormat="1" ht="20.100000000000001" customHeight="1" x14ac:dyDescent="0.25"/>
    <row r="182" customFormat="1" ht="20.100000000000001" customHeight="1" x14ac:dyDescent="0.25"/>
    <row r="183" customFormat="1" ht="20.100000000000001" customHeight="1" x14ac:dyDescent="0.25"/>
    <row r="184" customFormat="1" ht="20.100000000000001" customHeight="1" x14ac:dyDescent="0.25"/>
    <row r="185" customFormat="1" ht="15" customHeight="1" x14ac:dyDescent="0.25"/>
    <row r="186" customFormat="1" ht="15" customHeight="1" x14ac:dyDescent="0.25"/>
    <row r="187" customFormat="1" ht="20.100000000000001" customHeight="1" x14ac:dyDescent="0.25"/>
    <row r="188" customFormat="1" ht="20.100000000000001" customHeight="1" x14ac:dyDescent="0.25"/>
    <row r="189" customFormat="1" ht="20.100000000000001" customHeight="1" x14ac:dyDescent="0.25"/>
    <row r="190" customFormat="1" ht="20.100000000000001" customHeight="1" x14ac:dyDescent="0.25"/>
    <row r="191" customFormat="1" ht="20.100000000000001" customHeight="1" x14ac:dyDescent="0.25"/>
    <row r="192" customFormat="1" ht="20.100000000000001" customHeight="1" x14ac:dyDescent="0.25"/>
    <row r="193" customFormat="1" ht="15" customHeight="1" x14ac:dyDescent="0.25"/>
    <row r="194" customFormat="1" ht="15" customHeight="1" x14ac:dyDescent="0.25"/>
    <row r="195" customFormat="1" ht="20.100000000000001" customHeight="1" x14ac:dyDescent="0.25"/>
    <row r="196" customFormat="1" ht="20.100000000000001" customHeight="1" x14ac:dyDescent="0.25"/>
    <row r="197" customFormat="1" ht="20.100000000000001" customHeight="1" x14ac:dyDescent="0.25"/>
    <row r="198" customFormat="1" ht="20.100000000000001" customHeight="1" x14ac:dyDescent="0.25"/>
    <row r="199" customFormat="1" ht="20.100000000000001" customHeight="1" x14ac:dyDescent="0.25"/>
    <row r="200" customFormat="1" ht="20.100000000000001" customHeight="1" x14ac:dyDescent="0.25"/>
    <row r="201" customFormat="1" ht="15" customHeight="1" x14ac:dyDescent="0.25"/>
    <row r="202" customFormat="1" ht="15" customHeight="1" x14ac:dyDescent="0.25"/>
    <row r="203" customFormat="1" ht="20.100000000000001" customHeight="1" x14ac:dyDescent="0.25"/>
    <row r="204" customFormat="1" ht="20.100000000000001" customHeight="1" x14ac:dyDescent="0.25"/>
    <row r="205" customFormat="1" ht="20.100000000000001" customHeight="1" x14ac:dyDescent="0.25"/>
    <row r="206" customFormat="1" ht="20.100000000000001" customHeight="1" x14ac:dyDescent="0.25"/>
    <row r="207" customFormat="1" ht="20.100000000000001" customHeight="1" x14ac:dyDescent="0.25"/>
    <row r="208" customFormat="1" ht="20.100000000000001" customHeight="1" x14ac:dyDescent="0.25"/>
    <row r="209" customFormat="1" ht="15" customHeight="1" x14ac:dyDescent="0.25"/>
    <row r="210" customFormat="1" ht="15" customHeight="1" x14ac:dyDescent="0.25"/>
    <row r="211" customFormat="1" ht="20.100000000000001" customHeight="1" x14ac:dyDescent="0.25"/>
    <row r="212" customFormat="1" ht="20.100000000000001" customHeight="1" x14ac:dyDescent="0.25"/>
    <row r="213" customFormat="1" ht="20.100000000000001" customHeight="1" x14ac:dyDescent="0.25"/>
    <row r="214" customFormat="1" ht="20.100000000000001" customHeight="1" x14ac:dyDescent="0.25"/>
    <row r="215" customFormat="1" ht="20.100000000000001" customHeight="1" x14ac:dyDescent="0.25"/>
    <row r="216" customFormat="1" ht="20.100000000000001" customHeight="1" x14ac:dyDescent="0.25"/>
    <row r="217" customFormat="1" ht="15" customHeight="1" x14ac:dyDescent="0.25"/>
    <row r="218" customFormat="1" ht="15" customHeight="1" x14ac:dyDescent="0.25"/>
  </sheetData>
  <sheetProtection algorithmName="SHA-512" hashValue="ZTtvjXS7akAgrI3OGgKBb22yeVAr7GrMxBcfam4oI1QkpgI4OzEPSM3vk0n86u2PCJz1F+WeJwqhHP6oIDBGrw==" saltValue="qk/6PV4HnGnEUM/wciUZOg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H15">
    <cfRule type="expression" dxfId="57" priority="3399">
      <formula>OR(WEEKDAY($A11,2)=6,WEEKDAY($A11,2)=7)</formula>
    </cfRule>
  </conditionalFormatting>
  <conditionalFormatting sqref="B11:B12">
    <cfRule type="expression" dxfId="56" priority="95">
      <formula>OR(WEEKDAY($A11,2)=6,WEEKDAY($A11,2)=7)</formula>
    </cfRule>
  </conditionalFormatting>
  <conditionalFormatting sqref="B14:B15">
    <cfRule type="expression" dxfId="55" priority="7">
      <formula>OR(WEEKDAY($A14,2)=6,WEEKDAY($A14,2)=7)</formula>
    </cfRule>
  </conditionalFormatting>
  <conditionalFormatting sqref="B11:E15">
    <cfRule type="expression" dxfId="54" priority="1">
      <formula>OR(WEEKDAY($A11,2)=6,WEEKDAY($A11,2)=7)</formula>
    </cfRule>
  </conditionalFormatting>
  <conditionalFormatting sqref="G11:G15">
    <cfRule type="expression" dxfId="53" priority="3145">
      <formula>LEFT(G11,5)*1&gt;LEFT(0.125,5)*1</formula>
    </cfRule>
  </conditionalFormatting>
  <conditionalFormatting sqref="G16">
    <cfRule type="expression" dxfId="52" priority="3149">
      <formula>OR(LEFT(G16,5)*1&lt;LEFT(0.124999999999998,5)*1,LEFT(G16,5)*1&lt;LEFT(0.125,5)*1)</formula>
    </cfRule>
    <cfRule type="expression" dxfId="51" priority="3148">
      <formula>OR(LEFT(G16,5)*1=LEFT(0.124999999999998,5)*1,LEFT(G16,5)*1=LEFT(0.125,5)*1)</formula>
    </cfRule>
    <cfRule type="expression" dxfId="50" priority="3147">
      <formula>LEFT(G16,5)*1&gt;LEFT(0.125,5)*1</formula>
    </cfRule>
  </conditionalFormatting>
  <conditionalFormatting sqref="H11:H15">
    <cfRule type="expression" dxfId="49" priority="3146">
      <formula>LEFT(H11,7)&lt;LEFT(0.333333333333333,7)</formula>
    </cfRule>
  </conditionalFormatting>
  <conditionalFormatting sqref="H16">
    <cfRule type="expression" dxfId="48" priority="3150">
      <formula>LEFT(H16,5)*1&gt;LEFT(1.66666666666667,5)*1</formula>
    </cfRule>
    <cfRule type="expression" dxfId="47" priority="3398">
      <formula>LEFT(H16,5)*1=LEFT(1.66666666666667,5)*1</formula>
    </cfRule>
    <cfRule type="expression" dxfId="46" priority="3151">
      <formula>LEFT(H16,5)*1&lt;LEFT(1.66666666666667,5)*1</formula>
    </cfRule>
  </conditionalFormatting>
  <conditionalFormatting sqref="I11">
    <cfRule type="expression" dxfId="45" priority="1064">
      <formula>OR(WEEKDAY($A11,2)=6,WEEKDAY($A11,2)=7)</formula>
    </cfRule>
  </conditionalFormatting>
  <conditionalFormatting sqref="I13">
    <cfRule type="expression" dxfId="44" priority="876">
      <formula>OR(WEEKDAY($A13,2)=6,WEEKDAY($A13,2)=7)</formula>
    </cfRule>
  </conditionalFormatting>
  <conditionalFormatting sqref="I15">
    <cfRule type="expression" dxfId="43" priority="688">
      <formula>OR(WEEKDAY($A15,2)=6,WEEKDAY($A15,2)=7)</formula>
    </cfRule>
  </conditionalFormatting>
  <conditionalFormatting sqref="I11:L15">
    <cfRule type="expression" dxfId="42" priority="270">
      <formula>OR(WEEKDAY($A11,2)=6,WEEKDAY($A11,2)=7)</formula>
    </cfRule>
  </conditionalFormatting>
  <conditionalFormatting sqref="I11:O15">
    <cfRule type="expression" dxfId="41" priority="2869">
      <formula>OR(WEEKDAY($A11,2)=6,WEEKDAY($A11,2)=7)</formula>
    </cfRule>
  </conditionalFormatting>
  <conditionalFormatting sqref="N11:N15">
    <cfRule type="expression" dxfId="40" priority="2861">
      <formula>LEFT(N11,5)*1&gt;LEFT(0.125,5)*1</formula>
    </cfRule>
  </conditionalFormatting>
  <conditionalFormatting sqref="N16">
    <cfRule type="expression" dxfId="39" priority="2864">
      <formula>OR(LEFT(N16,5)*1=LEFT(0.124999999999998,5)*1,LEFT(N16,5)*1=LEFT(0.125,5)*1)</formula>
    </cfRule>
    <cfRule type="expression" dxfId="38" priority="2863">
      <formula>LEFT(N16,5)*1&gt;LEFT(0.125,5)*1</formula>
    </cfRule>
    <cfRule type="expression" dxfId="37" priority="2865">
      <formula>OR(LEFT(N16,5)*1&lt;LEFT(0.124999999999998,5)*1,LEFT(N16,5)*1&lt;LEFT(0.125,5)*1)</formula>
    </cfRule>
  </conditionalFormatting>
  <conditionalFormatting sqref="O11:O15">
    <cfRule type="expression" dxfId="36" priority="2862">
      <formula>LEFT(O11,7)&lt;LEFT(0.333333333333333,7)</formula>
    </cfRule>
  </conditionalFormatting>
  <conditionalFormatting sqref="O16">
    <cfRule type="expression" dxfId="35" priority="2868">
      <formula>LEFT(O16,5)*1=LEFT(1.66666666666667,5)*1</formula>
    </cfRule>
    <cfRule type="expression" dxfId="34" priority="2866">
      <formula>LEFT(O16,5)*1&gt;LEFT(1.66666666666667,5)*1</formula>
    </cfRule>
    <cfRule type="expression" dxfId="33" priority="2867">
      <formula>LEFT(O16,5)*1&lt;LEFT(1.66666666666667,5)*1</formula>
    </cfRule>
  </conditionalFormatting>
  <conditionalFormatting sqref="P11:V15">
    <cfRule type="expression" dxfId="32" priority="2860">
      <formula>OR(WEEKDAY($A11,2)=6,WEEKDAY($A11,2)=7)</formula>
    </cfRule>
  </conditionalFormatting>
  <conditionalFormatting sqref="U11:U15">
    <cfRule type="expression" dxfId="31" priority="2852">
      <formula>LEFT(U11,5)*1&gt;LEFT(0.125,5)*1</formula>
    </cfRule>
  </conditionalFormatting>
  <conditionalFormatting sqref="U16">
    <cfRule type="expression" dxfId="30" priority="2856">
      <formula>OR(LEFT(U16,5)*1&lt;LEFT(0.124999999999998,5)*1,LEFT(U16,5)*1&lt;LEFT(0.125,5)*1)</formula>
    </cfRule>
    <cfRule type="expression" dxfId="29" priority="2855">
      <formula>OR(LEFT(U16,5)*1=LEFT(0.124999999999998,5)*1,LEFT(U16,5)*1=LEFT(0.125,5)*1)</formula>
    </cfRule>
    <cfRule type="expression" dxfId="28" priority="2854">
      <formula>LEFT(U16,5)*1&gt;LEFT(0.125,5)*1</formula>
    </cfRule>
  </conditionalFormatting>
  <conditionalFormatting sqref="V11:V15">
    <cfRule type="expression" dxfId="27" priority="2853">
      <formula>LEFT(V11,7)&lt;LEFT(0.333333333333333,7)</formula>
    </cfRule>
  </conditionalFormatting>
  <conditionalFormatting sqref="V16">
    <cfRule type="expression" dxfId="26" priority="2857">
      <formula>LEFT(V16,5)*1&gt;LEFT(1.66666666666667,5)*1</formula>
    </cfRule>
    <cfRule type="expression" dxfId="25" priority="2858">
      <formula>LEFT(V16,5)*1&lt;LEFT(1.66666666666667,5)*1</formula>
    </cfRule>
    <cfRule type="expression" dxfId="24" priority="2859">
      <formula>LEFT(V16,5)*1=LEFT(1.66666666666667,5)*1</formula>
    </cfRule>
  </conditionalFormatting>
  <conditionalFormatting sqref="W11:AC15">
    <cfRule type="expression" dxfId="23" priority="2851">
      <formula>OR(WEEKDAY($A11,2)=6,WEEKDAY($A11,2)=7)</formula>
    </cfRule>
  </conditionalFormatting>
  <conditionalFormatting sqref="AB11:AB15">
    <cfRule type="expression" dxfId="22" priority="2843">
      <formula>LEFT(AB11,5)*1&gt;LEFT(0.125,5)*1</formula>
    </cfRule>
  </conditionalFormatting>
  <conditionalFormatting sqref="AB16">
    <cfRule type="expression" dxfId="21" priority="2846">
      <formula>OR(LEFT(AB16,5)*1=LEFT(0.124999999999998,5)*1,LEFT(AB16,5)*1=LEFT(0.125,5)*1)</formula>
    </cfRule>
    <cfRule type="expression" dxfId="20" priority="2845">
      <formula>LEFT(AB16,5)*1&gt;LEFT(0.125,5)*1</formula>
    </cfRule>
    <cfRule type="expression" dxfId="19" priority="2847">
      <formula>OR(LEFT(AB16,5)*1&lt;LEFT(0.124999999999998,5)*1,LEFT(AB16,5)*1&lt;LEFT(0.125,5)*1)</formula>
    </cfRule>
  </conditionalFormatting>
  <conditionalFormatting sqref="AC11:AC15">
    <cfRule type="expression" dxfId="18" priority="2844">
      <formula>LEFT(AC11,7)&lt;LEFT(0.333333333333333,7)</formula>
    </cfRule>
  </conditionalFormatting>
  <conditionalFormatting sqref="AC16">
    <cfRule type="expression" dxfId="17" priority="2850">
      <formula>LEFT(AC16,5)*1=LEFT(1.66666666666667,5)*1</formula>
    </cfRule>
    <cfRule type="expression" dxfId="16" priority="2849">
      <formula>LEFT(AC16,5)*1&lt;LEFT(1.66666666666667,5)*1</formula>
    </cfRule>
    <cfRule type="expression" dxfId="15" priority="2848">
      <formula>LEFT(AC16,5)*1&gt;LEFT(1.66666666666667,5)*1</formula>
    </cfRule>
  </conditionalFormatting>
  <conditionalFormatting sqref="AD11:AJ15">
    <cfRule type="expression" dxfId="14" priority="2842">
      <formula>OR(WEEKDAY($A11,2)=6,WEEKDAY($A11,2)=7)</formula>
    </cfRule>
  </conditionalFormatting>
  <conditionalFormatting sqref="AI11:AI15">
    <cfRule type="expression" dxfId="13" priority="2834">
      <formula>LEFT(AI11,5)*1&gt;LEFT(0.125,5)*1</formula>
    </cfRule>
  </conditionalFormatting>
  <conditionalFormatting sqref="AI16">
    <cfRule type="expression" dxfId="12" priority="2836">
      <formula>LEFT(AI16,5)*1&gt;LEFT(0.125,5)*1</formula>
    </cfRule>
    <cfRule type="expression" dxfId="11" priority="2837">
      <formula>OR(LEFT(AI16,5)*1=LEFT(0.124999999999998,5)*1,LEFT(AI16,5)*1=LEFT(0.125,5)*1)</formula>
    </cfRule>
    <cfRule type="expression" dxfId="10" priority="2838">
      <formula>OR(LEFT(AI16,5)*1&lt;LEFT(0.124999999999998,5)*1,LEFT(AI16,5)*1&lt;LEFT(0.125,5)*1)</formula>
    </cfRule>
  </conditionalFormatting>
  <conditionalFormatting sqref="AJ11:AJ15">
    <cfRule type="expression" dxfId="9" priority="2835">
      <formula>LEFT(AJ11,7)&lt;LEFT(0.333333333333333,7)</formula>
    </cfRule>
  </conditionalFormatting>
  <conditionalFormatting sqref="AJ16">
    <cfRule type="expression" dxfId="8" priority="2839">
      <formula>LEFT(AJ16,5)*1&gt;LEFT(1.66666666666667,5)*1</formula>
    </cfRule>
    <cfRule type="expression" dxfId="7" priority="2840">
      <formula>LEFT(AJ16,5)*1&lt;LEFT(1.66666666666667,5)*1</formula>
    </cfRule>
    <cfRule type="expression" dxfId="6" priority="2841">
      <formula>LEFT(AJ16,5)*1=LEFT(1.66666666666667,5)*1</formula>
    </cfRule>
  </conditionalFormatting>
  <dataValidations xWindow="285" yWindow="618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 xr:uid="{00000000-0002-0000-0400-000000000000}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D30" sqref="D30"/>
    </sheetView>
  </sheetViews>
  <sheetFormatPr defaultRowHeight="15" x14ac:dyDescent="0.25"/>
  <cols>
    <col min="1" max="1" width="17.28515625" style="5" customWidth="1"/>
    <col min="2" max="2" width="18.28515625" style="21" customWidth="1"/>
    <col min="3" max="5" width="18.28515625" customWidth="1"/>
    <col min="6" max="19" width="18.28515625" hidden="1" customWidth="1"/>
    <col min="20" max="36" width="18.28515625" customWidth="1"/>
  </cols>
  <sheetData>
    <row r="1" spans="1:18" ht="15" customHeight="1" x14ac:dyDescent="0.25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25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25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25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25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25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25">
      <c r="A7" s="15"/>
      <c r="R7" s="9">
        <v>0.35416666666666702</v>
      </c>
    </row>
    <row r="8" spans="1:18" ht="12.75" customHeight="1" x14ac:dyDescent="0.25">
      <c r="A8" s="16"/>
      <c r="F8" s="9"/>
      <c r="R8" s="9">
        <v>0.36458333333333298</v>
      </c>
    </row>
    <row r="9" spans="1:18" ht="12.75" customHeight="1" x14ac:dyDescent="0.25">
      <c r="A9" s="16"/>
      <c r="F9" s="9"/>
      <c r="R9" s="9"/>
    </row>
    <row r="10" spans="1:18" ht="16.5" x14ac:dyDescent="0.25">
      <c r="A10" s="17"/>
      <c r="B10" s="22" t="s">
        <v>25</v>
      </c>
      <c r="R10" s="9">
        <v>0.375</v>
      </c>
    </row>
    <row r="11" spans="1:18" ht="12" customHeight="1" x14ac:dyDescent="0.25">
      <c r="A11" s="14" t="str">
        <f>'1.Sayfa'!A11</f>
        <v>Pazartesi</v>
      </c>
      <c r="B11" s="13">
        <f>Sayfa1!DA2</f>
        <v>0.45833333333330195</v>
      </c>
      <c r="R11" s="9">
        <v>0.38541666666666702</v>
      </c>
    </row>
    <row r="12" spans="1:18" ht="15" customHeight="1" x14ac:dyDescent="0.25">
      <c r="A12" s="14" t="s">
        <v>37</v>
      </c>
      <c r="B12" s="13">
        <f>Sayfa1!DA3</f>
        <v>0.45833333333330195</v>
      </c>
      <c r="R12" s="9">
        <v>0.39583333333333298</v>
      </c>
    </row>
    <row r="13" spans="1:18" ht="15" customHeight="1" x14ac:dyDescent="0.25">
      <c r="A13" s="14" t="s">
        <v>38</v>
      </c>
      <c r="B13" s="13">
        <f>Sayfa1!DA4</f>
        <v>0.45833333333330195</v>
      </c>
      <c r="R13" s="9">
        <v>0.40625</v>
      </c>
    </row>
    <row r="14" spans="1:18" ht="15" customHeight="1" x14ac:dyDescent="0.25">
      <c r="A14" s="14" t="s">
        <v>39</v>
      </c>
      <c r="B14" s="13">
        <f>Sayfa1!DA5</f>
        <v>0.45833333333330195</v>
      </c>
      <c r="R14" s="9">
        <v>0.41666666666666702</v>
      </c>
    </row>
    <row r="15" spans="1:18" ht="15" customHeight="1" x14ac:dyDescent="0.25">
      <c r="A15" s="14" t="s">
        <v>40</v>
      </c>
      <c r="B15" s="13">
        <f>Sayfa1!DA6</f>
        <v>0.45833333333330195</v>
      </c>
      <c r="R15" s="9">
        <v>0.42708333333333298</v>
      </c>
    </row>
    <row r="16" spans="1:18" ht="16.5" customHeight="1" x14ac:dyDescent="0.25">
      <c r="A16" s="19" t="s">
        <v>24</v>
      </c>
      <c r="B16" s="13">
        <f>SUM(B11:B15)</f>
        <v>2.2916666666665098</v>
      </c>
      <c r="R16" s="9">
        <v>0.4375</v>
      </c>
    </row>
    <row r="17" spans="1:18" ht="15" customHeight="1" x14ac:dyDescent="0.25">
      <c r="A17"/>
      <c r="B17"/>
      <c r="C17" s="20"/>
      <c r="R17" s="9">
        <v>0.44791666666666702</v>
      </c>
    </row>
    <row r="18" spans="1:18" ht="12" customHeight="1" x14ac:dyDescent="0.25">
      <c r="A18"/>
      <c r="B18"/>
      <c r="R18" s="9">
        <v>0.45833333333333298</v>
      </c>
    </row>
    <row r="19" spans="1:18" ht="12" customHeight="1" x14ac:dyDescent="0.25">
      <c r="A19"/>
      <c r="B19"/>
      <c r="R19" s="9">
        <v>0.46875</v>
      </c>
    </row>
    <row r="20" spans="1:18" ht="15" customHeight="1" x14ac:dyDescent="0.25">
      <c r="A20"/>
      <c r="B20"/>
      <c r="R20" s="9">
        <v>0.47916666666666702</v>
      </c>
    </row>
    <row r="21" spans="1:18" ht="15" customHeight="1" x14ac:dyDescent="0.25">
      <c r="A21"/>
      <c r="B21"/>
      <c r="R21" s="9">
        <v>0.48958333333333298</v>
      </c>
    </row>
    <row r="22" spans="1:18" ht="15" customHeight="1" x14ac:dyDescent="0.25">
      <c r="A22"/>
      <c r="B22"/>
      <c r="R22" s="9">
        <v>0.5</v>
      </c>
    </row>
    <row r="23" spans="1:18" ht="15" customHeight="1" x14ac:dyDescent="0.25">
      <c r="A23"/>
      <c r="B23"/>
      <c r="R23" s="9">
        <v>0.51041666666666696</v>
      </c>
    </row>
    <row r="24" spans="1:18" ht="15" customHeight="1" x14ac:dyDescent="0.25">
      <c r="A24"/>
      <c r="B24"/>
      <c r="R24" s="9">
        <v>0.52083333333333304</v>
      </c>
    </row>
    <row r="25" spans="1:18" ht="18" customHeight="1" x14ac:dyDescent="0.25">
      <c r="A25"/>
      <c r="B25"/>
      <c r="R25" s="9">
        <v>0.53125</v>
      </c>
    </row>
    <row r="26" spans="1:18" ht="12" customHeight="1" x14ac:dyDescent="0.25">
      <c r="A26"/>
      <c r="B26"/>
      <c r="R26" s="9">
        <v>0.54166666666666696</v>
      </c>
    </row>
    <row r="27" spans="1:18" ht="12" customHeight="1" x14ac:dyDescent="0.25">
      <c r="A27"/>
      <c r="B27"/>
      <c r="R27" s="9">
        <v>0.55208333333333304</v>
      </c>
    </row>
    <row r="28" spans="1:18" ht="15" customHeight="1" x14ac:dyDescent="0.25">
      <c r="A28"/>
      <c r="B28"/>
      <c r="R28" s="9">
        <v>0.5625</v>
      </c>
    </row>
    <row r="29" spans="1:18" ht="15" customHeight="1" x14ac:dyDescent="0.25">
      <c r="A29"/>
      <c r="B29"/>
      <c r="R29" s="9">
        <v>0.57291666666666696</v>
      </c>
    </row>
    <row r="30" spans="1:18" ht="15" customHeight="1" x14ac:dyDescent="0.25">
      <c r="A30"/>
      <c r="B30"/>
      <c r="R30" s="9">
        <v>0.58333333333333304</v>
      </c>
    </row>
    <row r="31" spans="1:18" ht="15" customHeight="1" x14ac:dyDescent="0.25">
      <c r="A31"/>
      <c r="B31"/>
      <c r="R31" s="9">
        <v>0.59375</v>
      </c>
    </row>
    <row r="32" spans="1:18" ht="15" customHeight="1" x14ac:dyDescent="0.25">
      <c r="A32"/>
      <c r="B32"/>
      <c r="R32" s="9">
        <v>0.60416666666666696</v>
      </c>
    </row>
    <row r="33" spans="1:18" ht="18" customHeight="1" x14ac:dyDescent="0.25">
      <c r="A33"/>
      <c r="B33"/>
      <c r="R33" s="9">
        <v>0.61458333333333304</v>
      </c>
    </row>
    <row r="34" spans="1:18" ht="12" customHeight="1" x14ac:dyDescent="0.25">
      <c r="A34"/>
      <c r="B34"/>
      <c r="R34" s="9">
        <v>0.625</v>
      </c>
    </row>
    <row r="35" spans="1:18" ht="12" customHeight="1" x14ac:dyDescent="0.25">
      <c r="A35"/>
      <c r="B35"/>
      <c r="R35" s="9">
        <v>0.63541666666666696</v>
      </c>
    </row>
    <row r="36" spans="1:18" ht="15" customHeight="1" x14ac:dyDescent="0.25">
      <c r="A36"/>
      <c r="B36"/>
      <c r="R36" s="9">
        <v>0.64583333333333304</v>
      </c>
    </row>
    <row r="37" spans="1:18" ht="15" customHeight="1" x14ac:dyDescent="0.25">
      <c r="A37"/>
      <c r="B37"/>
      <c r="R37" s="9">
        <v>0.65625</v>
      </c>
    </row>
    <row r="38" spans="1:18" ht="15" customHeight="1" x14ac:dyDescent="0.25">
      <c r="A38"/>
      <c r="B38"/>
      <c r="R38" s="9">
        <v>0.66666666666666696</v>
      </c>
    </row>
    <row r="39" spans="1:18" ht="15" customHeight="1" x14ac:dyDescent="0.25">
      <c r="A39"/>
      <c r="B39"/>
      <c r="R39" s="9">
        <v>0.67708333333333304</v>
      </c>
    </row>
    <row r="40" spans="1:18" ht="15" customHeight="1" x14ac:dyDescent="0.25">
      <c r="A40"/>
      <c r="B40"/>
      <c r="R40" s="9">
        <v>0.6875</v>
      </c>
    </row>
    <row r="41" spans="1:18" ht="18" customHeight="1" x14ac:dyDescent="0.25">
      <c r="A41"/>
      <c r="B41"/>
      <c r="R41" s="9">
        <v>0.69791666666666696</v>
      </c>
    </row>
    <row r="42" spans="1:18" ht="12" customHeight="1" x14ac:dyDescent="0.25">
      <c r="A42"/>
      <c r="B42"/>
      <c r="R42" s="9">
        <v>0.70833333333333304</v>
      </c>
    </row>
    <row r="43" spans="1:18" ht="12" customHeight="1" x14ac:dyDescent="0.25">
      <c r="A43"/>
      <c r="B43"/>
      <c r="R43" s="9">
        <v>0.71875</v>
      </c>
    </row>
    <row r="44" spans="1:18" ht="15" customHeight="1" x14ac:dyDescent="0.25">
      <c r="A44"/>
      <c r="B44"/>
      <c r="R44" s="9">
        <v>0.72916666666666696</v>
      </c>
    </row>
    <row r="45" spans="1:18" ht="15" customHeight="1" x14ac:dyDescent="0.25">
      <c r="A45"/>
      <c r="B45"/>
      <c r="R45" s="9">
        <v>0.73958333333333304</v>
      </c>
    </row>
    <row r="46" spans="1:18" ht="15" customHeight="1" x14ac:dyDescent="0.25">
      <c r="A46"/>
      <c r="B46"/>
      <c r="R46" s="9">
        <v>0.75</v>
      </c>
    </row>
    <row r="47" spans="1:18" ht="15" customHeight="1" x14ac:dyDescent="0.25">
      <c r="A47"/>
      <c r="B47"/>
      <c r="R47" s="9">
        <v>0.76041666666666696</v>
      </c>
    </row>
    <row r="48" spans="1:18" ht="15" customHeight="1" x14ac:dyDescent="0.25">
      <c r="A48"/>
      <c r="B48"/>
      <c r="R48" s="9">
        <v>0.77083333333333304</v>
      </c>
    </row>
    <row r="49" spans="1:18" ht="15" customHeight="1" x14ac:dyDescent="0.25">
      <c r="A49"/>
      <c r="B49"/>
      <c r="R49" s="9">
        <v>0.78125</v>
      </c>
    </row>
    <row r="50" spans="1:18" ht="12" customHeight="1" collapsed="1" x14ac:dyDescent="0.25">
      <c r="A50"/>
      <c r="B50"/>
      <c r="R50" s="9">
        <v>0.79166666666666696</v>
      </c>
    </row>
    <row r="51" spans="1:18" ht="12" customHeight="1" x14ac:dyDescent="0.25">
      <c r="A51"/>
      <c r="B51"/>
      <c r="R51" s="9">
        <v>0.80208333333333304</v>
      </c>
    </row>
    <row r="52" spans="1:18" ht="15" customHeight="1" x14ac:dyDescent="0.25">
      <c r="A52"/>
      <c r="B52"/>
      <c r="R52" s="9">
        <v>0.8125</v>
      </c>
    </row>
    <row r="53" spans="1:18" ht="15" customHeight="1" x14ac:dyDescent="0.25">
      <c r="A53"/>
      <c r="B53"/>
      <c r="R53" s="9">
        <v>0.82291666666666696</v>
      </c>
    </row>
    <row r="54" spans="1:18" ht="15" customHeight="1" x14ac:dyDescent="0.25">
      <c r="A54"/>
      <c r="B54"/>
      <c r="R54" s="9">
        <v>0.83333333333333404</v>
      </c>
    </row>
    <row r="55" spans="1:18" ht="15" customHeight="1" x14ac:dyDescent="0.25">
      <c r="A55"/>
      <c r="B55"/>
    </row>
    <row r="56" spans="1:18" ht="15" customHeight="1" x14ac:dyDescent="0.25">
      <c r="A56"/>
      <c r="B56"/>
    </row>
    <row r="57" spans="1:18" x14ac:dyDescent="0.25">
      <c r="A57"/>
      <c r="B57"/>
    </row>
    <row r="58" spans="1:18" ht="12" customHeight="1" x14ac:dyDescent="0.25">
      <c r="A58"/>
      <c r="B58"/>
    </row>
    <row r="59" spans="1:18" ht="12" customHeight="1" x14ac:dyDescent="0.25">
      <c r="A59"/>
      <c r="B59"/>
    </row>
    <row r="60" spans="1:18" ht="15" customHeight="1" x14ac:dyDescent="0.25">
      <c r="A60"/>
      <c r="B60"/>
    </row>
    <row r="61" spans="1:18" ht="15" customHeight="1" x14ac:dyDescent="0.25">
      <c r="A61"/>
      <c r="B61"/>
    </row>
    <row r="62" spans="1:18" ht="15" customHeight="1" x14ac:dyDescent="0.25">
      <c r="A62"/>
      <c r="B62"/>
    </row>
    <row r="63" spans="1:18" ht="15" customHeight="1" x14ac:dyDescent="0.25">
      <c r="A63"/>
      <c r="B63"/>
    </row>
    <row r="64" spans="1:18" ht="15" customHeight="1" x14ac:dyDescent="0.25">
      <c r="A64"/>
      <c r="B64"/>
    </row>
    <row r="65" spans="1:2" x14ac:dyDescent="0.25">
      <c r="A65"/>
      <c r="B65"/>
    </row>
    <row r="66" spans="1:2" ht="12" customHeight="1" x14ac:dyDescent="0.25">
      <c r="A66"/>
      <c r="B66"/>
    </row>
    <row r="67" spans="1:2" ht="12" customHeight="1" x14ac:dyDescent="0.25">
      <c r="A67"/>
      <c r="B67"/>
    </row>
    <row r="68" spans="1:2" ht="15" customHeight="1" x14ac:dyDescent="0.25">
      <c r="A68"/>
      <c r="B68"/>
    </row>
    <row r="69" spans="1:2" ht="15" customHeight="1" x14ac:dyDescent="0.25">
      <c r="A69"/>
      <c r="B69"/>
    </row>
    <row r="70" spans="1:2" ht="15" customHeight="1" x14ac:dyDescent="0.25">
      <c r="A70"/>
      <c r="B70"/>
    </row>
    <row r="71" spans="1:2" ht="15" customHeight="1" x14ac:dyDescent="0.25">
      <c r="A71"/>
      <c r="B71"/>
    </row>
    <row r="72" spans="1:2" ht="15" customHeight="1" x14ac:dyDescent="0.25">
      <c r="A72"/>
      <c r="B72"/>
    </row>
    <row r="73" spans="1:2" x14ac:dyDescent="0.25">
      <c r="A73"/>
      <c r="B73"/>
    </row>
    <row r="74" spans="1:2" ht="12" customHeight="1" x14ac:dyDescent="0.25">
      <c r="A74"/>
      <c r="B74"/>
    </row>
    <row r="75" spans="1:2" ht="12" customHeight="1" x14ac:dyDescent="0.25">
      <c r="A75"/>
      <c r="B75"/>
    </row>
    <row r="76" spans="1:2" ht="15" customHeight="1" x14ac:dyDescent="0.25">
      <c r="A76"/>
      <c r="B76"/>
    </row>
    <row r="77" spans="1:2" ht="15" customHeight="1" x14ac:dyDescent="0.25">
      <c r="A77"/>
      <c r="B77"/>
    </row>
    <row r="78" spans="1:2" ht="15" customHeight="1" x14ac:dyDescent="0.25">
      <c r="A78"/>
      <c r="B78"/>
    </row>
    <row r="79" spans="1:2" ht="15" customHeight="1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ht="12" customHeight="1" x14ac:dyDescent="0.25">
      <c r="A82"/>
      <c r="B82"/>
    </row>
    <row r="83" spans="1:2" ht="12" customHeight="1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  <row r="94" spans="1:2" x14ac:dyDescent="0.25">
      <c r="A94"/>
      <c r="B94"/>
    </row>
    <row r="95" spans="1:2" x14ac:dyDescent="0.25">
      <c r="A95"/>
      <c r="B95"/>
    </row>
    <row r="96" spans="1:2" x14ac:dyDescent="0.25">
      <c r="A96"/>
      <c r="B96"/>
    </row>
    <row r="97" spans="1:2" x14ac:dyDescent="0.25">
      <c r="A97"/>
      <c r="B97"/>
    </row>
    <row r="98" spans="1:2" x14ac:dyDescent="0.25">
      <c r="A98"/>
      <c r="B98"/>
    </row>
    <row r="99" spans="1:2" x14ac:dyDescent="0.25">
      <c r="A99"/>
      <c r="B99"/>
    </row>
    <row r="100" spans="1:2" x14ac:dyDescent="0.25">
      <c r="A100"/>
      <c r="B100"/>
    </row>
    <row r="101" spans="1:2" x14ac:dyDescent="0.25">
      <c r="A101"/>
      <c r="B101"/>
    </row>
    <row r="102" spans="1:2" x14ac:dyDescent="0.25">
      <c r="A102"/>
      <c r="B102"/>
    </row>
    <row r="103" spans="1:2" x14ac:dyDescent="0.25">
      <c r="A103"/>
      <c r="B103"/>
    </row>
    <row r="104" spans="1:2" x14ac:dyDescent="0.25">
      <c r="A104"/>
      <c r="B104"/>
    </row>
    <row r="105" spans="1:2" x14ac:dyDescent="0.25">
      <c r="A105"/>
      <c r="B105"/>
    </row>
    <row r="106" spans="1:2" x14ac:dyDescent="0.25">
      <c r="A106"/>
      <c r="B106"/>
    </row>
    <row r="107" spans="1:2" x14ac:dyDescent="0.25">
      <c r="A107"/>
      <c r="B107"/>
    </row>
    <row r="108" spans="1:2" x14ac:dyDescent="0.25">
      <c r="A108"/>
      <c r="B108"/>
    </row>
    <row r="109" spans="1:2" x14ac:dyDescent="0.25">
      <c r="A109"/>
      <c r="B109"/>
    </row>
    <row r="110" spans="1:2" x14ac:dyDescent="0.25">
      <c r="A110"/>
      <c r="B110"/>
    </row>
    <row r="111" spans="1:2" x14ac:dyDescent="0.25">
      <c r="A111"/>
      <c r="B111"/>
    </row>
    <row r="112" spans="1:2" x14ac:dyDescent="0.25">
      <c r="A112"/>
      <c r="B112"/>
    </row>
    <row r="113" spans="1:2" x14ac:dyDescent="0.25">
      <c r="A113"/>
      <c r="B113"/>
    </row>
    <row r="114" spans="1:2" x14ac:dyDescent="0.25">
      <c r="A114"/>
      <c r="B114"/>
    </row>
    <row r="115" spans="1:2" x14ac:dyDescent="0.25">
      <c r="A115"/>
      <c r="B115"/>
    </row>
    <row r="116" spans="1:2" x14ac:dyDescent="0.25">
      <c r="A116"/>
      <c r="B116"/>
    </row>
    <row r="117" spans="1:2" x14ac:dyDescent="0.25">
      <c r="A117"/>
      <c r="B117"/>
    </row>
    <row r="118" spans="1:2" x14ac:dyDescent="0.25">
      <c r="A118"/>
      <c r="B118"/>
    </row>
    <row r="119" spans="1:2" x14ac:dyDescent="0.25">
      <c r="A119"/>
      <c r="B119"/>
    </row>
    <row r="120" spans="1:2" x14ac:dyDescent="0.25">
      <c r="A120"/>
      <c r="B120"/>
    </row>
    <row r="121" spans="1:2" x14ac:dyDescent="0.25">
      <c r="A121"/>
      <c r="B121"/>
    </row>
    <row r="122" spans="1:2" x14ac:dyDescent="0.25">
      <c r="A122"/>
      <c r="B122"/>
    </row>
    <row r="123" spans="1:2" x14ac:dyDescent="0.25">
      <c r="A123"/>
      <c r="B123"/>
    </row>
    <row r="124" spans="1:2" x14ac:dyDescent="0.25">
      <c r="A124"/>
      <c r="B124"/>
    </row>
    <row r="125" spans="1:2" x14ac:dyDescent="0.25">
      <c r="A125"/>
      <c r="B125"/>
    </row>
    <row r="126" spans="1:2" x14ac:dyDescent="0.25">
      <c r="A126"/>
      <c r="B126"/>
    </row>
    <row r="127" spans="1:2" x14ac:dyDescent="0.25">
      <c r="A127"/>
      <c r="B127"/>
    </row>
    <row r="128" spans="1:2" x14ac:dyDescent="0.25">
      <c r="A128"/>
      <c r="B128"/>
    </row>
    <row r="129" spans="1:2" x14ac:dyDescent="0.25">
      <c r="A129"/>
      <c r="B129"/>
    </row>
    <row r="130" spans="1:2" x14ac:dyDescent="0.25">
      <c r="A130"/>
      <c r="B130"/>
    </row>
    <row r="131" spans="1:2" x14ac:dyDescent="0.25">
      <c r="A131"/>
      <c r="B131"/>
    </row>
    <row r="132" spans="1:2" x14ac:dyDescent="0.25">
      <c r="A132"/>
      <c r="B132"/>
    </row>
    <row r="133" spans="1:2" x14ac:dyDescent="0.25">
      <c r="A133"/>
      <c r="B133"/>
    </row>
    <row r="134" spans="1:2" x14ac:dyDescent="0.25">
      <c r="A134"/>
      <c r="B134"/>
    </row>
    <row r="135" spans="1:2" x14ac:dyDescent="0.25">
      <c r="A135"/>
      <c r="B135"/>
    </row>
    <row r="136" spans="1:2" x14ac:dyDescent="0.25">
      <c r="A136"/>
      <c r="B136"/>
    </row>
    <row r="137" spans="1:2" x14ac:dyDescent="0.25">
      <c r="A137"/>
      <c r="B137"/>
    </row>
    <row r="138" spans="1:2" x14ac:dyDescent="0.25">
      <c r="A138"/>
      <c r="B138"/>
    </row>
    <row r="139" spans="1:2" x14ac:dyDescent="0.25">
      <c r="A139"/>
      <c r="B139"/>
    </row>
    <row r="140" spans="1:2" x14ac:dyDescent="0.25">
      <c r="A140"/>
      <c r="B140"/>
    </row>
    <row r="141" spans="1:2" x14ac:dyDescent="0.25">
      <c r="A141"/>
      <c r="B141"/>
    </row>
    <row r="142" spans="1:2" x14ac:dyDescent="0.25">
      <c r="A142"/>
      <c r="B142"/>
    </row>
    <row r="143" spans="1:2" x14ac:dyDescent="0.25">
      <c r="A143"/>
      <c r="B143"/>
    </row>
    <row r="144" spans="1:2" x14ac:dyDescent="0.25">
      <c r="A144"/>
      <c r="B144"/>
    </row>
    <row r="145" spans="1:2" x14ac:dyDescent="0.25">
      <c r="A145"/>
      <c r="B145"/>
    </row>
    <row r="146" spans="1:2" x14ac:dyDescent="0.25">
      <c r="A146"/>
      <c r="B146"/>
    </row>
    <row r="147" spans="1:2" x14ac:dyDescent="0.25">
      <c r="A147"/>
      <c r="B147"/>
    </row>
    <row r="148" spans="1:2" x14ac:dyDescent="0.25">
      <c r="A148"/>
      <c r="B148"/>
    </row>
    <row r="149" spans="1:2" x14ac:dyDescent="0.25">
      <c r="A149"/>
      <c r="B149"/>
    </row>
    <row r="150" spans="1:2" x14ac:dyDescent="0.25">
      <c r="A150"/>
      <c r="B150"/>
    </row>
    <row r="151" spans="1:2" x14ac:dyDescent="0.25">
      <c r="A151"/>
      <c r="B151"/>
    </row>
    <row r="152" spans="1:2" x14ac:dyDescent="0.25">
      <c r="A152"/>
      <c r="B152"/>
    </row>
    <row r="153" spans="1:2" x14ac:dyDescent="0.25">
      <c r="A153"/>
      <c r="B153"/>
    </row>
    <row r="154" spans="1:2" x14ac:dyDescent="0.25">
      <c r="A154"/>
      <c r="B154"/>
    </row>
    <row r="155" spans="1:2" x14ac:dyDescent="0.25">
      <c r="A155"/>
      <c r="B155"/>
    </row>
    <row r="156" spans="1:2" x14ac:dyDescent="0.25">
      <c r="A156"/>
      <c r="B156"/>
    </row>
    <row r="157" spans="1:2" x14ac:dyDescent="0.25">
      <c r="A157"/>
      <c r="B157"/>
    </row>
    <row r="158" spans="1:2" x14ac:dyDescent="0.25">
      <c r="A158"/>
      <c r="B158"/>
    </row>
    <row r="159" spans="1:2" x14ac:dyDescent="0.25">
      <c r="A159"/>
      <c r="B159"/>
    </row>
    <row r="160" spans="1:2" x14ac:dyDescent="0.25">
      <c r="A160"/>
      <c r="B160"/>
    </row>
    <row r="161" spans="1:2" x14ac:dyDescent="0.25">
      <c r="A161"/>
      <c r="B161"/>
    </row>
    <row r="162" spans="1:2" x14ac:dyDescent="0.25">
      <c r="A162"/>
      <c r="B162"/>
    </row>
    <row r="163" spans="1:2" x14ac:dyDescent="0.25">
      <c r="A163"/>
      <c r="B163"/>
    </row>
    <row r="164" spans="1:2" x14ac:dyDescent="0.25">
      <c r="A164"/>
      <c r="B164"/>
    </row>
    <row r="165" spans="1:2" x14ac:dyDescent="0.25">
      <c r="A165"/>
      <c r="B165"/>
    </row>
    <row r="166" spans="1:2" x14ac:dyDescent="0.25">
      <c r="A166"/>
      <c r="B166"/>
    </row>
    <row r="167" spans="1:2" x14ac:dyDescent="0.25">
      <c r="A167"/>
      <c r="B167"/>
    </row>
    <row r="168" spans="1:2" x14ac:dyDescent="0.25">
      <c r="A168"/>
      <c r="B168"/>
    </row>
    <row r="169" spans="1:2" x14ac:dyDescent="0.25">
      <c r="A169"/>
      <c r="B169"/>
    </row>
    <row r="170" spans="1:2" x14ac:dyDescent="0.25">
      <c r="A170"/>
      <c r="B170"/>
    </row>
    <row r="171" spans="1:2" x14ac:dyDescent="0.25">
      <c r="A171"/>
      <c r="B171"/>
    </row>
    <row r="172" spans="1:2" x14ac:dyDescent="0.25">
      <c r="A172"/>
      <c r="B172"/>
    </row>
    <row r="173" spans="1:2" x14ac:dyDescent="0.25">
      <c r="A173"/>
      <c r="B173"/>
    </row>
    <row r="174" spans="1:2" x14ac:dyDescent="0.25">
      <c r="A174"/>
      <c r="B174"/>
    </row>
    <row r="175" spans="1:2" x14ac:dyDescent="0.25">
      <c r="A175"/>
      <c r="B175"/>
    </row>
    <row r="176" spans="1:2" x14ac:dyDescent="0.25">
      <c r="A176"/>
      <c r="B176"/>
    </row>
    <row r="177" spans="1:2" x14ac:dyDescent="0.25">
      <c r="A177"/>
      <c r="B177"/>
    </row>
    <row r="178" spans="1:2" x14ac:dyDescent="0.25">
      <c r="A178"/>
      <c r="B178"/>
    </row>
    <row r="179" spans="1:2" x14ac:dyDescent="0.25">
      <c r="A179"/>
      <c r="B179"/>
    </row>
    <row r="180" spans="1:2" x14ac:dyDescent="0.25">
      <c r="A180"/>
      <c r="B180"/>
    </row>
    <row r="181" spans="1:2" x14ac:dyDescent="0.25">
      <c r="A181"/>
      <c r="B181"/>
    </row>
    <row r="182" spans="1:2" x14ac:dyDescent="0.25">
      <c r="A182"/>
      <c r="B182"/>
    </row>
    <row r="183" spans="1:2" x14ac:dyDescent="0.25">
      <c r="A183"/>
      <c r="B183"/>
    </row>
    <row r="184" spans="1:2" x14ac:dyDescent="0.25">
      <c r="A184"/>
      <c r="B184"/>
    </row>
    <row r="185" spans="1:2" x14ac:dyDescent="0.25">
      <c r="A185"/>
      <c r="B185"/>
    </row>
    <row r="186" spans="1:2" x14ac:dyDescent="0.25">
      <c r="A186"/>
      <c r="B186"/>
    </row>
    <row r="187" spans="1:2" x14ac:dyDescent="0.25">
      <c r="A187"/>
      <c r="B187"/>
    </row>
    <row r="188" spans="1:2" x14ac:dyDescent="0.25">
      <c r="A188"/>
      <c r="B188"/>
    </row>
    <row r="189" spans="1:2" x14ac:dyDescent="0.25">
      <c r="A189"/>
      <c r="B189"/>
    </row>
    <row r="190" spans="1:2" x14ac:dyDescent="0.25">
      <c r="A190"/>
      <c r="B190"/>
    </row>
    <row r="191" spans="1:2" x14ac:dyDescent="0.25">
      <c r="A191"/>
      <c r="B191"/>
    </row>
    <row r="192" spans="1:2" x14ac:dyDescent="0.25">
      <c r="A192"/>
      <c r="B192"/>
    </row>
    <row r="193" spans="1:2" x14ac:dyDescent="0.25">
      <c r="A193"/>
      <c r="B193"/>
    </row>
    <row r="194" spans="1:2" x14ac:dyDescent="0.25">
      <c r="A194"/>
      <c r="B194"/>
    </row>
    <row r="195" spans="1:2" x14ac:dyDescent="0.25">
      <c r="A195"/>
      <c r="B195"/>
    </row>
    <row r="196" spans="1:2" x14ac:dyDescent="0.25">
      <c r="A196"/>
      <c r="B196"/>
    </row>
    <row r="197" spans="1:2" x14ac:dyDescent="0.25">
      <c r="A197"/>
      <c r="B197"/>
    </row>
    <row r="198" spans="1:2" x14ac:dyDescent="0.25">
      <c r="A198"/>
      <c r="B198"/>
    </row>
    <row r="199" spans="1:2" x14ac:dyDescent="0.25">
      <c r="A199"/>
      <c r="B199"/>
    </row>
    <row r="200" spans="1:2" x14ac:dyDescent="0.25">
      <c r="A200"/>
      <c r="B200"/>
    </row>
    <row r="201" spans="1:2" x14ac:dyDescent="0.25">
      <c r="A201"/>
      <c r="B201"/>
    </row>
    <row r="202" spans="1:2" x14ac:dyDescent="0.25">
      <c r="A202"/>
      <c r="B202"/>
    </row>
    <row r="203" spans="1:2" x14ac:dyDescent="0.25">
      <c r="A203"/>
      <c r="B203"/>
    </row>
    <row r="204" spans="1:2" x14ac:dyDescent="0.25">
      <c r="A204"/>
      <c r="B204"/>
    </row>
    <row r="205" spans="1:2" x14ac:dyDescent="0.25">
      <c r="A205"/>
      <c r="B205"/>
    </row>
    <row r="206" spans="1:2" x14ac:dyDescent="0.25">
      <c r="A206"/>
      <c r="B206"/>
    </row>
    <row r="207" spans="1:2" x14ac:dyDescent="0.25">
      <c r="A207"/>
      <c r="B207"/>
    </row>
    <row r="208" spans="1:2" x14ac:dyDescent="0.25">
      <c r="A208"/>
      <c r="B208"/>
    </row>
    <row r="209" spans="1:2" x14ac:dyDescent="0.25">
      <c r="A209"/>
      <c r="B209"/>
    </row>
    <row r="210" spans="1:2" x14ac:dyDescent="0.25">
      <c r="A210"/>
      <c r="B210"/>
    </row>
    <row r="211" spans="1:2" x14ac:dyDescent="0.25">
      <c r="A211"/>
      <c r="B211"/>
    </row>
    <row r="212" spans="1:2" x14ac:dyDescent="0.25">
      <c r="A212"/>
      <c r="B212"/>
    </row>
    <row r="213" spans="1:2" x14ac:dyDescent="0.25">
      <c r="A213"/>
      <c r="B213"/>
    </row>
    <row r="214" spans="1:2" x14ac:dyDescent="0.25">
      <c r="A214"/>
      <c r="B214"/>
    </row>
    <row r="215" spans="1:2" x14ac:dyDescent="0.25">
      <c r="A215"/>
      <c r="B215"/>
    </row>
    <row r="216" spans="1:2" x14ac:dyDescent="0.25">
      <c r="A216"/>
      <c r="B216"/>
    </row>
    <row r="217" spans="1:2" x14ac:dyDescent="0.25">
      <c r="A217"/>
      <c r="B217"/>
    </row>
    <row r="218" spans="1:2" x14ac:dyDescent="0.25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A11:A15">
    <cfRule type="expression" dxfId="5" priority="142">
      <formula>OR(WEEKDAY($A11,2)=6,WEEKDAY($A11,2)=7)</formula>
    </cfRule>
  </conditionalFormatting>
  <conditionalFormatting sqref="B16">
    <cfRule type="expression" dxfId="4" priority="159">
      <formula>$B16&gt;=2.29166666666667</formula>
    </cfRule>
    <cfRule type="expression" dxfId="3" priority="160">
      <formula>$B16&lt;2.29166666666667</formula>
    </cfRule>
  </conditionalFormatting>
  <printOptions horizontalCentered="1"/>
  <pageMargins left="0" right="0" top="0.19685039370078741" bottom="0.19685039370078741" header="0.19685039370078741" footer="0.19685039370078741"/>
  <pageSetup paperSize="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ayfa8"/>
  <dimension ref="A1:DC7"/>
  <sheetViews>
    <sheetView workbookViewId="0">
      <pane xSplit="1" topLeftCell="CB1" activePane="topRight" state="frozen"/>
      <selection pane="topRight" activeCell="DE198" sqref="DE198"/>
    </sheetView>
  </sheetViews>
  <sheetFormatPr defaultRowHeight="15" x14ac:dyDescent="0.25"/>
  <cols>
    <col min="1" max="1" width="15.85546875" bestFit="1" customWidth="1"/>
    <col min="2" max="21" width="5.5703125" bestFit="1" customWidth="1"/>
    <col min="22" max="101" width="5.5703125" customWidth="1"/>
    <col min="105" max="105" width="10" customWidth="1"/>
  </cols>
  <sheetData>
    <row r="1" spans="1:107" x14ac:dyDescent="0.25">
      <c r="B1" s="94" t="s">
        <v>26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6"/>
      <c r="V1" s="94" t="s">
        <v>27</v>
      </c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6"/>
      <c r="AP1" s="94" t="s">
        <v>28</v>
      </c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6"/>
      <c r="BJ1" s="94" t="s">
        <v>29</v>
      </c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6"/>
      <c r="CD1" s="94" t="s">
        <v>30</v>
      </c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6"/>
      <c r="CY1" s="4" t="s">
        <v>31</v>
      </c>
      <c r="CZ1" s="4" t="s">
        <v>32</v>
      </c>
      <c r="DA1" s="4" t="s">
        <v>33</v>
      </c>
    </row>
    <row r="2" spans="1:107" ht="15.75" thickBot="1" x14ac:dyDescent="0.3">
      <c r="A2" s="14" t="str">
        <f>'1.Sayfa'!A11</f>
        <v>Pazartesi</v>
      </c>
      <c r="B2" s="24">
        <f>'1.Sayfa'!B11</f>
        <v>0.39583333333332699</v>
      </c>
      <c r="C2" s="25">
        <f>'1.Sayfa'!C11</f>
        <v>0.47916666666665397</v>
      </c>
      <c r="D2" s="25">
        <f>'1.Sayfa'!D11</f>
        <v>0.52083333333331805</v>
      </c>
      <c r="E2" s="25">
        <f>'1.Sayfa'!E11</f>
        <v>0.77083333333330095</v>
      </c>
      <c r="F2" s="25">
        <f>'1.Sayfa'!I11</f>
        <v>0.35416666666666302</v>
      </c>
      <c r="G2" s="25">
        <f>'1.Sayfa'!J11</f>
        <v>0.52083333333331805</v>
      </c>
      <c r="H2" s="25">
        <f>'1.Sayfa'!K11</f>
        <v>0.56249999999998201</v>
      </c>
      <c r="I2" s="25">
        <f>'1.Sayfa'!L11</f>
        <v>0.72916666666663699</v>
      </c>
      <c r="J2" s="25">
        <f>'1.Sayfa'!P11</f>
        <v>0.35416666666666302</v>
      </c>
      <c r="K2" s="25">
        <f>'1.Sayfa'!Q11</f>
        <v>0.52083333333331805</v>
      </c>
      <c r="L2" s="25">
        <f>'1.Sayfa'!R11</f>
        <v>0.56249999999998201</v>
      </c>
      <c r="M2" s="25">
        <f>'1.Sayfa'!S11</f>
        <v>0.72916666666663699</v>
      </c>
      <c r="N2" s="25">
        <f>'1.Sayfa'!W11</f>
        <v>0.35416666666666302</v>
      </c>
      <c r="O2" s="25">
        <f>'1.Sayfa'!X11</f>
        <v>0.52083333333331805</v>
      </c>
      <c r="P2" s="25">
        <f>'1.Sayfa'!Y11</f>
        <v>0.56249999999998201</v>
      </c>
      <c r="Q2" s="25">
        <f>'1.Sayfa'!Z11</f>
        <v>0.72916666666663699</v>
      </c>
      <c r="R2" s="25">
        <f>'1.Sayfa'!AD11</f>
        <v>0.35416666666666302</v>
      </c>
      <c r="S2" s="25">
        <f>'1.Sayfa'!AE11</f>
        <v>0.47916666666665397</v>
      </c>
      <c r="T2" s="25">
        <f>'1.Sayfa'!AF11</f>
        <v>0.52083333333331805</v>
      </c>
      <c r="U2" s="26">
        <f>'1.Sayfa'!AG11</f>
        <v>0.72916666666663699</v>
      </c>
      <c r="V2" s="24">
        <f>'2.Sayfa'!B11</f>
        <v>0.35416666666666302</v>
      </c>
      <c r="W2" s="25">
        <f>'2.Sayfa'!C11</f>
        <v>0.52083333333331805</v>
      </c>
      <c r="X2" s="25">
        <f>'2.Sayfa'!D11</f>
        <v>0.56249999999998201</v>
      </c>
      <c r="Y2" s="25">
        <f>'2.Sayfa'!E11</f>
        <v>0.72916666666663699</v>
      </c>
      <c r="Z2" s="25">
        <f>'2.Sayfa'!I11</f>
        <v>0.35416666666666302</v>
      </c>
      <c r="AA2" s="25">
        <f>'2.Sayfa'!J11</f>
        <v>0.52083333333331805</v>
      </c>
      <c r="AB2" s="25">
        <f>'2.Sayfa'!K11</f>
        <v>0.56249999999998201</v>
      </c>
      <c r="AC2" s="25">
        <f>'2.Sayfa'!L11</f>
        <v>0.72916666666663699</v>
      </c>
      <c r="AD2" s="25">
        <f>'2.Sayfa'!P11</f>
        <v>0.35416666666666302</v>
      </c>
      <c r="AE2" s="25">
        <f>'2.Sayfa'!Q11</f>
        <v>0.52083333333331805</v>
      </c>
      <c r="AF2" s="25">
        <f>'2.Sayfa'!R11</f>
        <v>0.56249999999998201</v>
      </c>
      <c r="AG2" s="25">
        <f>'2.Sayfa'!S11</f>
        <v>0.72916666666663699</v>
      </c>
      <c r="AH2" s="25">
        <f>'2.Sayfa'!W11</f>
        <v>0.35416666666666302</v>
      </c>
      <c r="AI2" s="25">
        <f>'2.Sayfa'!X11</f>
        <v>0.52083333333331805</v>
      </c>
      <c r="AJ2" s="25">
        <f>'2.Sayfa'!Y11</f>
        <v>0.56249999999998201</v>
      </c>
      <c r="AK2" s="25">
        <f>'2.Sayfa'!Z11</f>
        <v>0.72916666666663699</v>
      </c>
      <c r="AL2" s="25">
        <f>'2.Sayfa'!AD11</f>
        <v>0.35416666666666302</v>
      </c>
      <c r="AM2" s="25">
        <f>'2.Sayfa'!AE11</f>
        <v>0.52083333333331805</v>
      </c>
      <c r="AN2" s="25">
        <f>'2.Sayfa'!AF11</f>
        <v>0.56249999999998201</v>
      </c>
      <c r="AO2" s="26">
        <f>'2.Sayfa'!AG11</f>
        <v>0.72916666666663699</v>
      </c>
      <c r="AP2" s="27">
        <f>'3.Sayfa'!B11</f>
        <v>0.35416666666666302</v>
      </c>
      <c r="AQ2" s="29">
        <f>'3.Sayfa'!C11</f>
        <v>0.52083333333331805</v>
      </c>
      <c r="AR2" s="25">
        <f>'3.Sayfa'!D11</f>
        <v>0.56249999999998201</v>
      </c>
      <c r="AS2" s="28">
        <f>'3.Sayfa'!E11</f>
        <v>0.72916666666663699</v>
      </c>
      <c r="AT2" s="25">
        <f>'3.Sayfa'!I11</f>
        <v>0.35416666666666302</v>
      </c>
      <c r="AU2" s="25">
        <f>'3.Sayfa'!J11</f>
        <v>0.52083333333331805</v>
      </c>
      <c r="AV2" s="25">
        <f>'3.Sayfa'!K11</f>
        <v>0.56249999999998201</v>
      </c>
      <c r="AW2" s="25">
        <f>'3.Sayfa'!L11</f>
        <v>0.72916666666663699</v>
      </c>
      <c r="AX2" s="25">
        <f>'3.Sayfa'!P11</f>
        <v>0.35416666666666302</v>
      </c>
      <c r="AY2" s="25">
        <f>'3.Sayfa'!Q11</f>
        <v>0.52083333333331805</v>
      </c>
      <c r="AZ2" s="25">
        <f>'3.Sayfa'!R11</f>
        <v>0.56249999999998201</v>
      </c>
      <c r="BA2" s="25">
        <f>'3.Sayfa'!S11</f>
        <v>0.72916666666663699</v>
      </c>
      <c r="BB2" s="25">
        <f>'3.Sayfa'!W11</f>
        <v>0.312499999999999</v>
      </c>
      <c r="BC2" s="25">
        <f>'3.Sayfa'!X11</f>
        <v>0.47916666666665397</v>
      </c>
      <c r="BD2" s="25">
        <f>'3.Sayfa'!Y11</f>
        <v>0.52083333333331805</v>
      </c>
      <c r="BE2" s="25">
        <f>'3.Sayfa'!Z11</f>
        <v>0.68749999999997402</v>
      </c>
      <c r="BF2" s="25">
        <f>'3.Sayfa'!AD11</f>
        <v>0.35416666666666302</v>
      </c>
      <c r="BG2" s="25">
        <f>'3.Sayfa'!AE11</f>
        <v>0.52083333333331805</v>
      </c>
      <c r="BH2" s="25">
        <f>'3.Sayfa'!AF11</f>
        <v>0.56249999999998201</v>
      </c>
      <c r="BI2" s="25">
        <f>'3.Sayfa'!AG11</f>
        <v>0.72916666666663699</v>
      </c>
      <c r="BJ2" s="27">
        <f>'4.Sayfa'!B11</f>
        <v>0.35416666666666302</v>
      </c>
      <c r="BK2" s="25">
        <f>'4.Sayfa'!C11</f>
        <v>0.47916666666665397</v>
      </c>
      <c r="BL2" s="25">
        <f>'4.Sayfa'!D11</f>
        <v>0.52083333333331805</v>
      </c>
      <c r="BM2" s="30">
        <f>'4.Sayfa'!E11</f>
        <v>0.72916666666663699</v>
      </c>
      <c r="BN2" s="25">
        <f>'4.Sayfa'!I11</f>
        <v>0.35416666666666302</v>
      </c>
      <c r="BO2" s="25">
        <f>'4.Sayfa'!J11</f>
        <v>0.52083333333331805</v>
      </c>
      <c r="BP2" s="25">
        <f>'4.Sayfa'!K11</f>
        <v>0.56249999999998201</v>
      </c>
      <c r="BQ2" s="25">
        <f>'4.Sayfa'!L11</f>
        <v>0.72916666666663699</v>
      </c>
      <c r="BR2" s="25">
        <f>'4.Sayfa'!P11</f>
        <v>0.35416666666666302</v>
      </c>
      <c r="BS2" s="25">
        <f>'4.Sayfa'!Q11</f>
        <v>0.47916666666665397</v>
      </c>
      <c r="BT2" s="25">
        <f>'4.Sayfa'!R11</f>
        <v>0.52083333333331805</v>
      </c>
      <c r="BU2" s="25">
        <f>'4.Sayfa'!S11</f>
        <v>0.72916666666663699</v>
      </c>
      <c r="BV2" s="25">
        <f>'4.Sayfa'!W11</f>
        <v>0.35416666666666302</v>
      </c>
      <c r="BW2" s="25">
        <f>'4.Sayfa'!X11</f>
        <v>0.47916666666665397</v>
      </c>
      <c r="BX2" s="25">
        <f>'4.Sayfa'!Y11</f>
        <v>0.52083333333331805</v>
      </c>
      <c r="BY2" s="25">
        <f>'4.Sayfa'!Z11</f>
        <v>0.72916666666663699</v>
      </c>
      <c r="BZ2" s="25">
        <f>'4.Sayfa'!AD11</f>
        <v>0.35416666666666302</v>
      </c>
      <c r="CA2" s="25">
        <f>'4.Sayfa'!AE11</f>
        <v>0.47916666666665397</v>
      </c>
      <c r="CB2" s="25">
        <f>'4.Sayfa'!AF11</f>
        <v>0.52083333333331805</v>
      </c>
      <c r="CC2" s="25">
        <f>'4.Sayfa'!AG11</f>
        <v>0.72916666666663699</v>
      </c>
      <c r="CD2" s="27">
        <f>'5.Sayfa'!B11</f>
        <v>0.35416666666666302</v>
      </c>
      <c r="CE2" s="25">
        <f>'5.Sayfa'!C11</f>
        <v>0.47916666666665397</v>
      </c>
      <c r="CF2" s="25">
        <f>'5.Sayfa'!D11</f>
        <v>0.52083333333331805</v>
      </c>
      <c r="CG2" s="30">
        <f>'5.Sayfa'!E11</f>
        <v>0.72916666666663699</v>
      </c>
      <c r="CH2" s="25">
        <f>'5.Sayfa'!I11</f>
        <v>0.35416666666666302</v>
      </c>
      <c r="CI2" s="25">
        <f>'5.Sayfa'!J11</f>
        <v>0.47916666666665397</v>
      </c>
      <c r="CJ2" s="25">
        <f>'5.Sayfa'!K11</f>
        <v>0.52083333333331805</v>
      </c>
      <c r="CK2" s="25">
        <f>'5.Sayfa'!L11</f>
        <v>0.72916666666663699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0.77083333333330095</v>
      </c>
      <c r="CZ2" s="23">
        <f>IF(ISERROR(SMALL(B2:CW2,COUNTIF(B2:CW2,0)+1)),0,SMALL(B2:CW2,COUNTIF(B2:CW2,0)+1))</f>
        <v>0.312499999999999</v>
      </c>
      <c r="DA2" s="23">
        <f>IF(CY2-CZ2&lt;0,0,CY2-CZ2)</f>
        <v>0.45833333333330195</v>
      </c>
      <c r="DC2" s="23"/>
    </row>
    <row r="3" spans="1:107" ht="15.75" thickBot="1" x14ac:dyDescent="0.3">
      <c r="A3" s="14" t="s">
        <v>37</v>
      </c>
      <c r="B3" s="24">
        <f>'1.Sayfa'!B12</f>
        <v>0.35416666666666302</v>
      </c>
      <c r="C3" s="25">
        <f>'1.Sayfa'!C12</f>
        <v>0.47916666666665397</v>
      </c>
      <c r="D3" s="25">
        <f>'1.Sayfa'!D12</f>
        <v>0.52083333333331805</v>
      </c>
      <c r="E3" s="25">
        <f>'1.Sayfa'!E12</f>
        <v>0.72916666666663699</v>
      </c>
      <c r="F3" s="25">
        <f>'1.Sayfa'!I12</f>
        <v>0.39583333333332699</v>
      </c>
      <c r="G3" s="25">
        <f>'1.Sayfa'!J12</f>
        <v>0.47916666666665397</v>
      </c>
      <c r="H3" s="25">
        <f>'1.Sayfa'!K12</f>
        <v>0.52083333333331805</v>
      </c>
      <c r="I3" s="25">
        <f>'1.Sayfa'!L12</f>
        <v>0.77083333333330095</v>
      </c>
      <c r="J3" s="25">
        <f>'1.Sayfa'!P12</f>
        <v>0.35416666666666302</v>
      </c>
      <c r="K3" s="25">
        <f>'1.Sayfa'!Q12</f>
        <v>0.47916666666665397</v>
      </c>
      <c r="L3" s="25">
        <f>'1.Sayfa'!R12</f>
        <v>0.52083333333331805</v>
      </c>
      <c r="M3" s="25">
        <f>'1.Sayfa'!S12</f>
        <v>0.72916666666663699</v>
      </c>
      <c r="N3" s="25">
        <f>'1.Sayfa'!W12</f>
        <v>0.35416666666666302</v>
      </c>
      <c r="O3" s="25">
        <f>'1.Sayfa'!X12</f>
        <v>0.47916666666665397</v>
      </c>
      <c r="P3" s="25">
        <f>'1.Sayfa'!Y12</f>
        <v>0.52083333333331805</v>
      </c>
      <c r="Q3" s="25">
        <f>'1.Sayfa'!Z12</f>
        <v>0.72916666666663699</v>
      </c>
      <c r="R3" s="25">
        <f>'1.Sayfa'!AD12</f>
        <v>0.35416666666666302</v>
      </c>
      <c r="S3" s="25">
        <f>'1.Sayfa'!AE12</f>
        <v>0.47916666666665397</v>
      </c>
      <c r="T3" s="25">
        <f>'1.Sayfa'!AF12</f>
        <v>0.52083333333331805</v>
      </c>
      <c r="U3" s="26">
        <f>'1.Sayfa'!AG12</f>
        <v>0.72916666666663699</v>
      </c>
      <c r="V3" s="24">
        <f>'2.Sayfa'!B12</f>
        <v>0.35416666666666302</v>
      </c>
      <c r="W3" s="25">
        <f>'2.Sayfa'!C12</f>
        <v>0.47916666666665397</v>
      </c>
      <c r="X3" s="25">
        <f>'2.Sayfa'!D12</f>
        <v>0.52083333333331805</v>
      </c>
      <c r="Y3" s="25">
        <f>'2.Sayfa'!E12</f>
        <v>0.72916666666663699</v>
      </c>
      <c r="Z3" s="25">
        <f>'2.Sayfa'!I12</f>
        <v>0.35416666666666302</v>
      </c>
      <c r="AA3" s="25">
        <f>'2.Sayfa'!J12</f>
        <v>0.47916666666665397</v>
      </c>
      <c r="AB3" s="25">
        <f>'2.Sayfa'!K12</f>
        <v>0.52083333333331805</v>
      </c>
      <c r="AC3" s="25">
        <f>'2.Sayfa'!L12</f>
        <v>0.72916666666663699</v>
      </c>
      <c r="AD3" s="25">
        <f>'2.Sayfa'!P12</f>
        <v>0.35416666666666302</v>
      </c>
      <c r="AE3" s="25">
        <f>'2.Sayfa'!Q12</f>
        <v>0.47916666666665397</v>
      </c>
      <c r="AF3" s="25">
        <f>'2.Sayfa'!R12</f>
        <v>0.52083333333331805</v>
      </c>
      <c r="AG3" s="25">
        <f>'2.Sayfa'!S12</f>
        <v>0.72916666666663699</v>
      </c>
      <c r="AH3" s="25">
        <f>'2.Sayfa'!W12</f>
        <v>0.35416666666666302</v>
      </c>
      <c r="AI3" s="25">
        <f>'2.Sayfa'!X12</f>
        <v>0.47916666666665397</v>
      </c>
      <c r="AJ3" s="25">
        <f>'2.Sayfa'!Y12</f>
        <v>0.52083333333331805</v>
      </c>
      <c r="AK3" s="25">
        <f>'2.Sayfa'!Z12</f>
        <v>0.72916666666663699</v>
      </c>
      <c r="AL3" s="25">
        <f>'2.Sayfa'!AD12</f>
        <v>0.35416666666666302</v>
      </c>
      <c r="AM3" s="25">
        <f>'2.Sayfa'!AE12</f>
        <v>0.47916666666665397</v>
      </c>
      <c r="AN3" s="25">
        <f>'2.Sayfa'!AF12</f>
        <v>0.52083333333331805</v>
      </c>
      <c r="AO3" s="26">
        <f>'2.Sayfa'!AG12</f>
        <v>0.72916666666663699</v>
      </c>
      <c r="AP3" s="27">
        <f>'3.Sayfa'!B12</f>
        <v>0.35416666666666302</v>
      </c>
      <c r="AQ3" s="29">
        <f>'3.Sayfa'!C12</f>
        <v>0.47916666666665397</v>
      </c>
      <c r="AR3" s="25">
        <f>'3.Sayfa'!D12</f>
        <v>0.52083333333331805</v>
      </c>
      <c r="AS3" s="28">
        <f>'3.Sayfa'!E12</f>
        <v>0.72916666666663699</v>
      </c>
      <c r="AT3" s="25">
        <f>'3.Sayfa'!I12</f>
        <v>0.35416666666666302</v>
      </c>
      <c r="AU3" s="25">
        <f>'3.Sayfa'!J12</f>
        <v>0.47916666666665397</v>
      </c>
      <c r="AV3" s="25">
        <f>'3.Sayfa'!K12</f>
        <v>0.52083333333331805</v>
      </c>
      <c r="AW3" s="25">
        <f>'3.Sayfa'!L12</f>
        <v>0.72916666666663699</v>
      </c>
      <c r="AX3" s="25">
        <f>'3.Sayfa'!P12</f>
        <v>0.35416666666666302</v>
      </c>
      <c r="AY3" s="25">
        <f>'3.Sayfa'!Q12</f>
        <v>0.52083333333331805</v>
      </c>
      <c r="AZ3" s="25">
        <f>'3.Sayfa'!R12</f>
        <v>0.56249999999998201</v>
      </c>
      <c r="BA3" s="25">
        <f>'3.Sayfa'!S12</f>
        <v>0.72916666666663699</v>
      </c>
      <c r="BB3" s="25">
        <f>'3.Sayfa'!W12</f>
        <v>0.35416666666666302</v>
      </c>
      <c r="BC3" s="25">
        <f>'3.Sayfa'!X12</f>
        <v>0.47916666666665397</v>
      </c>
      <c r="BD3" s="25">
        <f>'3.Sayfa'!Y12</f>
        <v>0.52083333333331805</v>
      </c>
      <c r="BE3" s="25">
        <f>'3.Sayfa'!Z12</f>
        <v>0.72916666666663699</v>
      </c>
      <c r="BF3" s="25">
        <f>'3.Sayfa'!AD12</f>
        <v>0.35416666666666302</v>
      </c>
      <c r="BG3" s="25">
        <f>'3.Sayfa'!AE12</f>
        <v>0.52083333333331805</v>
      </c>
      <c r="BH3" s="25">
        <f>'3.Sayfa'!AF12</f>
        <v>0.56249999999998201</v>
      </c>
      <c r="BI3" s="25">
        <f>'3.Sayfa'!AG12</f>
        <v>0.72916666666663699</v>
      </c>
      <c r="BJ3" s="27">
        <f>'4.Sayfa'!B12</f>
        <v>0.312499999999999</v>
      </c>
      <c r="BK3" s="25">
        <f>'4.Sayfa'!C12</f>
        <v>0.47916666666665397</v>
      </c>
      <c r="BL3" s="25">
        <f>'4.Sayfa'!D12</f>
        <v>0.52083333333331805</v>
      </c>
      <c r="BM3" s="30">
        <f>'4.Sayfa'!E12</f>
        <v>0.68749999999997402</v>
      </c>
      <c r="BN3" s="25">
        <f>'4.Sayfa'!I12</f>
        <v>0.35416666666666302</v>
      </c>
      <c r="BO3" s="25">
        <f>'4.Sayfa'!J12</f>
        <v>0.47916666666665397</v>
      </c>
      <c r="BP3" s="25">
        <f>'4.Sayfa'!K12</f>
        <v>0.52083333333331805</v>
      </c>
      <c r="BQ3" s="25">
        <f>'4.Sayfa'!L12</f>
        <v>0.72916666666663699</v>
      </c>
      <c r="BR3" s="25">
        <f>'4.Sayfa'!P12</f>
        <v>0.33333333333333098</v>
      </c>
      <c r="BS3" s="25">
        <f>'4.Sayfa'!Q12</f>
        <v>0.45833333333332199</v>
      </c>
      <c r="BT3" s="25">
        <f>'4.Sayfa'!R12</f>
        <v>0.49999999999998601</v>
      </c>
      <c r="BU3" s="25">
        <f>'4.Sayfa'!S12</f>
        <v>0.70833333333330595</v>
      </c>
      <c r="BV3" s="25">
        <f>'4.Sayfa'!W12</f>
        <v>0.33333333333333098</v>
      </c>
      <c r="BW3" s="25">
        <f>'4.Sayfa'!X12</f>
        <v>0.45833333333332199</v>
      </c>
      <c r="BX3" s="25">
        <f>'4.Sayfa'!Y12</f>
        <v>0.49999999999998601</v>
      </c>
      <c r="BY3" s="25">
        <f>'4.Sayfa'!Z12</f>
        <v>0.70833333333330595</v>
      </c>
      <c r="BZ3" s="25">
        <f>'4.Sayfa'!AD12</f>
        <v>0.35416666666666302</v>
      </c>
      <c r="CA3" s="25">
        <f>'4.Sayfa'!AE12</f>
        <v>0.47916666666665397</v>
      </c>
      <c r="CB3" s="25">
        <f>'4.Sayfa'!AF12</f>
        <v>0.52083333333331805</v>
      </c>
      <c r="CC3" s="25">
        <f>'4.Sayfa'!AG12</f>
        <v>0.72916666666663699</v>
      </c>
      <c r="CD3" s="27">
        <f>'5.Sayfa'!B12</f>
        <v>0.33333333333333098</v>
      </c>
      <c r="CE3" s="25">
        <f>'5.Sayfa'!C12</f>
        <v>0.45833333333332199</v>
      </c>
      <c r="CF3" s="25">
        <f>'5.Sayfa'!D12</f>
        <v>0.49999999999998601</v>
      </c>
      <c r="CG3" s="30">
        <f>'5.Sayfa'!E12</f>
        <v>0.70833333333330595</v>
      </c>
      <c r="CH3" s="25">
        <f>'5.Sayfa'!I12</f>
        <v>0.35416666666666302</v>
      </c>
      <c r="CI3" s="25">
        <f>'5.Sayfa'!J12</f>
        <v>0.47916666666665397</v>
      </c>
      <c r="CJ3" s="25">
        <f>'5.Sayfa'!K12</f>
        <v>0.52083333333331805</v>
      </c>
      <c r="CK3" s="25">
        <f>'5.Sayfa'!L12</f>
        <v>0.72916666666663699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0.77083333333330095</v>
      </c>
      <c r="CZ3" s="23">
        <f t="shared" ref="CZ3:CZ6" si="1">IF(ISERROR(SMALL(B3:CW3,COUNTIF(B3:CW3,0)+1)),0,SMALL(B3:CW3,COUNTIF(B3:CW3,0)+1))</f>
        <v>0.312499999999999</v>
      </c>
      <c r="DA3" s="23">
        <f t="shared" ref="DA3:DA6" si="2">IF(CY3-CZ3&lt;0,0,CY3-CZ3)</f>
        <v>0.45833333333330195</v>
      </c>
    </row>
    <row r="4" spans="1:107" ht="15.75" thickBot="1" x14ac:dyDescent="0.3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0.35416666666666302</v>
      </c>
      <c r="G4" s="25">
        <f>'1.Sayfa'!J13</f>
        <v>0.47916666666665397</v>
      </c>
      <c r="H4" s="25">
        <f>'1.Sayfa'!K13</f>
        <v>0.52083333333331805</v>
      </c>
      <c r="I4" s="25">
        <f>'1.Sayfa'!L13</f>
        <v>0.72916666666663699</v>
      </c>
      <c r="J4" s="25">
        <f>'1.Sayfa'!P13</f>
        <v>0.35416666666666302</v>
      </c>
      <c r="K4" s="25">
        <f>'1.Sayfa'!Q13</f>
        <v>0.52083333333331805</v>
      </c>
      <c r="L4" s="25">
        <f>'1.Sayfa'!R13</f>
        <v>0.56249999999998201</v>
      </c>
      <c r="M4" s="25">
        <f>'1.Sayfa'!S13</f>
        <v>0.72916666666663699</v>
      </c>
      <c r="N4" s="25">
        <f>'1.Sayfa'!W13</f>
        <v>0.39583333333332699</v>
      </c>
      <c r="O4" s="25">
        <f>'1.Sayfa'!X13</f>
        <v>0.47916666666665397</v>
      </c>
      <c r="P4" s="25">
        <f>'1.Sayfa'!Y13</f>
        <v>0.52083333333331805</v>
      </c>
      <c r="Q4" s="25">
        <f>'1.Sayfa'!Z13</f>
        <v>0.77083333333330095</v>
      </c>
      <c r="R4" s="25">
        <f>'1.Sayfa'!AD13</f>
        <v>0.35416666666666302</v>
      </c>
      <c r="S4" s="25">
        <f>'1.Sayfa'!AE13</f>
        <v>0.52083333333331805</v>
      </c>
      <c r="T4" s="25">
        <f>'1.Sayfa'!AF13</f>
        <v>0.56249999999998201</v>
      </c>
      <c r="U4" s="26">
        <f>'1.Sayfa'!AG13</f>
        <v>0.72916666666663699</v>
      </c>
      <c r="V4" s="24">
        <f>'2.Sayfa'!B13</f>
        <v>0.35416666666666302</v>
      </c>
      <c r="W4" s="25">
        <f>'2.Sayfa'!C13</f>
        <v>0.52083333333331805</v>
      </c>
      <c r="X4" s="25">
        <f>'2.Sayfa'!D13</f>
        <v>0.56249999999998201</v>
      </c>
      <c r="Y4" s="25">
        <f>'2.Sayfa'!E13</f>
        <v>0.72916666666663699</v>
      </c>
      <c r="Z4" s="25">
        <f>'2.Sayfa'!I13</f>
        <v>0.35416666666666302</v>
      </c>
      <c r="AA4" s="25">
        <f>'2.Sayfa'!J13</f>
        <v>0.47916666666665397</v>
      </c>
      <c r="AB4" s="25">
        <f>'2.Sayfa'!K13</f>
        <v>0.52083333333331805</v>
      </c>
      <c r="AC4" s="25">
        <f>'2.Sayfa'!L13</f>
        <v>0.72916666666663699</v>
      </c>
      <c r="AD4" s="25">
        <f>'2.Sayfa'!P13</f>
        <v>0.35416666666666302</v>
      </c>
      <c r="AE4" s="25">
        <f>'2.Sayfa'!Q13</f>
        <v>0.47916666666665397</v>
      </c>
      <c r="AF4" s="25">
        <f>'2.Sayfa'!R13</f>
        <v>0.52083333333331805</v>
      </c>
      <c r="AG4" s="25">
        <f>'2.Sayfa'!S13</f>
        <v>0.72916666666663699</v>
      </c>
      <c r="AH4" s="25">
        <f>'2.Sayfa'!W13</f>
        <v>0.35416666666666302</v>
      </c>
      <c r="AI4" s="25">
        <f>'2.Sayfa'!X13</f>
        <v>0.47916666666665397</v>
      </c>
      <c r="AJ4" s="25">
        <f>'2.Sayfa'!Y13</f>
        <v>0.52083333333331805</v>
      </c>
      <c r="AK4" s="25">
        <f>'2.Sayfa'!Z13</f>
        <v>0.72916666666663699</v>
      </c>
      <c r="AL4" s="25">
        <f>'2.Sayfa'!AD13</f>
        <v>0.35416666666666302</v>
      </c>
      <c r="AM4" s="25">
        <f>'2.Sayfa'!AE13</f>
        <v>0.47916666666665397</v>
      </c>
      <c r="AN4" s="25">
        <f>'2.Sayfa'!AF13</f>
        <v>0.52083333333331805</v>
      </c>
      <c r="AO4" s="26">
        <f>'2.Sayfa'!AG13</f>
        <v>0.72916666666663699</v>
      </c>
      <c r="AP4" s="27">
        <f>'3.Sayfa'!B13</f>
        <v>0.35416666666666302</v>
      </c>
      <c r="AQ4" s="29">
        <f>'3.Sayfa'!C13</f>
        <v>0.47916666666665397</v>
      </c>
      <c r="AR4" s="25">
        <f>'3.Sayfa'!D13</f>
        <v>0.52083333333331805</v>
      </c>
      <c r="AS4" s="28">
        <f>'3.Sayfa'!E13</f>
        <v>0.72916666666663699</v>
      </c>
      <c r="AT4" s="25">
        <f>'3.Sayfa'!I13</f>
        <v>0.35416666666666302</v>
      </c>
      <c r="AU4" s="25">
        <f>'3.Sayfa'!J13</f>
        <v>0.47916666666665397</v>
      </c>
      <c r="AV4" s="25">
        <f>'3.Sayfa'!K13</f>
        <v>0.52083333333331805</v>
      </c>
      <c r="AW4" s="25">
        <f>'3.Sayfa'!L13</f>
        <v>0.72916666666663699</v>
      </c>
      <c r="AX4" s="25">
        <f>'3.Sayfa'!P13</f>
        <v>0.35416666666666302</v>
      </c>
      <c r="AY4" s="25">
        <f>'3.Sayfa'!Q13</f>
        <v>0.52083333333331805</v>
      </c>
      <c r="AZ4" s="25">
        <f>'3.Sayfa'!R13</f>
        <v>0.56249999999998201</v>
      </c>
      <c r="BA4" s="25">
        <f>'3.Sayfa'!S13</f>
        <v>0.72916666666663699</v>
      </c>
      <c r="BB4" s="25">
        <f>'3.Sayfa'!W13</f>
        <v>0.35416666666666302</v>
      </c>
      <c r="BC4" s="25">
        <f>'3.Sayfa'!X13</f>
        <v>0.52083333333331805</v>
      </c>
      <c r="BD4" s="25">
        <f>'3.Sayfa'!Y13</f>
        <v>0.56249999999998201</v>
      </c>
      <c r="BE4" s="25">
        <f>'3.Sayfa'!Z13</f>
        <v>0.72916666666663699</v>
      </c>
      <c r="BF4" s="25">
        <f>'3.Sayfa'!AD13</f>
        <v>0.35416666666666302</v>
      </c>
      <c r="BG4" s="25">
        <f>'3.Sayfa'!AE13</f>
        <v>0.52083333333331805</v>
      </c>
      <c r="BH4" s="25">
        <f>'3.Sayfa'!AF13</f>
        <v>0.56249999999998201</v>
      </c>
      <c r="BI4" s="25">
        <f>'3.Sayfa'!AG13</f>
        <v>0.72916666666663699</v>
      </c>
      <c r="BJ4" s="27">
        <f>'4.Sayfa'!B13</f>
        <v>0.35416666666666302</v>
      </c>
      <c r="BK4" s="25">
        <f>'4.Sayfa'!C13</f>
        <v>0.52083333333331805</v>
      </c>
      <c r="BL4" s="25">
        <f>'4.Sayfa'!D13</f>
        <v>0.56249999999998201</v>
      </c>
      <c r="BM4" s="30">
        <f>'4.Sayfa'!E13</f>
        <v>0.72916666666663699</v>
      </c>
      <c r="BN4" s="25">
        <f>'4.Sayfa'!I13</f>
        <v>0.312499999999999</v>
      </c>
      <c r="BO4" s="25">
        <f>'4.Sayfa'!J13</f>
        <v>0.47916666666665397</v>
      </c>
      <c r="BP4" s="25">
        <f>'4.Sayfa'!K13</f>
        <v>0.52083333333331805</v>
      </c>
      <c r="BQ4" s="25">
        <f>'4.Sayfa'!L13</f>
        <v>0.68749999999997402</v>
      </c>
      <c r="BR4" s="25">
        <f>'4.Sayfa'!P13</f>
        <v>0.35416666666666302</v>
      </c>
      <c r="BS4" s="25">
        <f>'4.Sayfa'!Q13</f>
        <v>0.52083333333331805</v>
      </c>
      <c r="BT4" s="25">
        <f>'4.Sayfa'!R13</f>
        <v>0.56249999999998201</v>
      </c>
      <c r="BU4" s="25">
        <f>'4.Sayfa'!S13</f>
        <v>0.72916666666663699</v>
      </c>
      <c r="BV4" s="25">
        <f>'4.Sayfa'!W13</f>
        <v>0.35416666666666302</v>
      </c>
      <c r="BW4" s="25">
        <f>'4.Sayfa'!X13</f>
        <v>0.52083333333331805</v>
      </c>
      <c r="BX4" s="25">
        <f>'4.Sayfa'!Y13</f>
        <v>0.56249999999998201</v>
      </c>
      <c r="BY4" s="25">
        <f>'4.Sayfa'!Z13</f>
        <v>0.72916666666663699</v>
      </c>
      <c r="BZ4" s="25">
        <f>'4.Sayfa'!AD13</f>
        <v>0.35416666666666302</v>
      </c>
      <c r="CA4" s="25">
        <f>'4.Sayfa'!AE13</f>
        <v>0.47916666666665397</v>
      </c>
      <c r="CB4" s="25">
        <f>'4.Sayfa'!AF13</f>
        <v>0.52083333333331805</v>
      </c>
      <c r="CC4" s="25">
        <f>'4.Sayfa'!AG13</f>
        <v>0.72916666666663699</v>
      </c>
      <c r="CD4" s="27">
        <f>'5.Sayfa'!B13</f>
        <v>0.35416666666666302</v>
      </c>
      <c r="CE4" s="25">
        <f>'5.Sayfa'!C13</f>
        <v>0.52083333333331805</v>
      </c>
      <c r="CF4" s="25">
        <f>'5.Sayfa'!D13</f>
        <v>0.56249999999998201</v>
      </c>
      <c r="CG4" s="30">
        <f>'5.Sayfa'!E13</f>
        <v>0.72916666666663699</v>
      </c>
      <c r="CH4" s="25">
        <f>'5.Sayfa'!I13</f>
        <v>0.35416666666666302</v>
      </c>
      <c r="CI4" s="25">
        <f>'5.Sayfa'!J13</f>
        <v>0.47916666666665397</v>
      </c>
      <c r="CJ4" s="25">
        <f>'5.Sayfa'!K13</f>
        <v>0.52083333333331805</v>
      </c>
      <c r="CK4" s="25">
        <f>'5.Sayfa'!L13</f>
        <v>0.72916666666663699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0.77083333333330095</v>
      </c>
      <c r="CZ4" s="23">
        <f t="shared" si="1"/>
        <v>0.312499999999999</v>
      </c>
      <c r="DA4" s="23">
        <f t="shared" si="2"/>
        <v>0.45833333333330195</v>
      </c>
    </row>
    <row r="5" spans="1:107" ht="15.75" thickBot="1" x14ac:dyDescent="0.3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0.35416666666666302</v>
      </c>
      <c r="G5" s="25">
        <f>'1.Sayfa'!J14</f>
        <v>0.52083333333331805</v>
      </c>
      <c r="H5" s="25">
        <f>'1.Sayfa'!K14</f>
        <v>0.56249999999998201</v>
      </c>
      <c r="I5" s="25">
        <f>'1.Sayfa'!L14</f>
        <v>0.72916666666663699</v>
      </c>
      <c r="J5" s="25">
        <f>'1.Sayfa'!P14</f>
        <v>0.39583333333332699</v>
      </c>
      <c r="K5" s="25">
        <f>'1.Sayfa'!Q14</f>
        <v>0.47916666666665397</v>
      </c>
      <c r="L5" s="25">
        <f>'1.Sayfa'!R14</f>
        <v>0.52083333333331805</v>
      </c>
      <c r="M5" s="25">
        <f>'1.Sayfa'!S14</f>
        <v>0.77083333333330095</v>
      </c>
      <c r="N5" s="25">
        <f>'1.Sayfa'!W14</f>
        <v>0.35416666666666302</v>
      </c>
      <c r="O5" s="25">
        <f>'1.Sayfa'!X14</f>
        <v>0.52083333333331805</v>
      </c>
      <c r="P5" s="25">
        <f>'1.Sayfa'!Y14</f>
        <v>0.56249999999998201</v>
      </c>
      <c r="Q5" s="25">
        <f>'1.Sayfa'!Z14</f>
        <v>0.72916666666663699</v>
      </c>
      <c r="R5" s="25">
        <f>'1.Sayfa'!AD14</f>
        <v>0.35416666666666302</v>
      </c>
      <c r="S5" s="25">
        <f>'1.Sayfa'!AE14</f>
        <v>0.47916666666665397</v>
      </c>
      <c r="T5" s="25">
        <f>'1.Sayfa'!AF14</f>
        <v>0.52083333333331805</v>
      </c>
      <c r="U5" s="26">
        <f>'1.Sayfa'!AG14</f>
        <v>0.72916666666663699</v>
      </c>
      <c r="V5" s="24">
        <f>'2.Sayfa'!B14</f>
        <v>0.35416666666666302</v>
      </c>
      <c r="W5" s="25">
        <f>'2.Sayfa'!C14</f>
        <v>0.52083333333331805</v>
      </c>
      <c r="X5" s="25">
        <f>'2.Sayfa'!D14</f>
        <v>0.56249999999998201</v>
      </c>
      <c r="Y5" s="25">
        <f>'2.Sayfa'!E14</f>
        <v>0.72916666666663699</v>
      </c>
      <c r="Z5" s="25">
        <f>'2.Sayfa'!I14</f>
        <v>0.35416666666666302</v>
      </c>
      <c r="AA5" s="25">
        <f>'2.Sayfa'!J14</f>
        <v>0.52083333333331805</v>
      </c>
      <c r="AB5" s="25">
        <f>'2.Sayfa'!K14</f>
        <v>0.56249999999998201</v>
      </c>
      <c r="AC5" s="25">
        <f>'2.Sayfa'!L14</f>
        <v>0.72916666666663699</v>
      </c>
      <c r="AD5" s="25">
        <f>'2.Sayfa'!P14</f>
        <v>0.35416666666666302</v>
      </c>
      <c r="AE5" s="25">
        <f>'2.Sayfa'!Q14</f>
        <v>0.52083333333331805</v>
      </c>
      <c r="AF5" s="25">
        <f>'2.Sayfa'!R14</f>
        <v>0.56249999999998201</v>
      </c>
      <c r="AG5" s="25">
        <f>'2.Sayfa'!S14</f>
        <v>0.72916666666663699</v>
      </c>
      <c r="AH5" s="25">
        <f>'2.Sayfa'!W14</f>
        <v>0.35416666666666302</v>
      </c>
      <c r="AI5" s="25">
        <f>'2.Sayfa'!X14</f>
        <v>0.52083333333331805</v>
      </c>
      <c r="AJ5" s="25">
        <f>'2.Sayfa'!Y14</f>
        <v>0.56249999999998201</v>
      </c>
      <c r="AK5" s="25">
        <f>'2.Sayfa'!Z14</f>
        <v>0.72916666666663699</v>
      </c>
      <c r="AL5" s="25">
        <f>'2.Sayfa'!AD14</f>
        <v>0.35416666666666302</v>
      </c>
      <c r="AM5" s="25">
        <f>'2.Sayfa'!AE14</f>
        <v>0.52083333333331805</v>
      </c>
      <c r="AN5" s="25">
        <f>'2.Sayfa'!AF14</f>
        <v>0.56249999999998201</v>
      </c>
      <c r="AO5" s="26">
        <f>'2.Sayfa'!AG14</f>
        <v>0.72916666666663699</v>
      </c>
      <c r="AP5" s="27">
        <f>'3.Sayfa'!B14</f>
        <v>0.35416666666666302</v>
      </c>
      <c r="AQ5" s="29">
        <f>'3.Sayfa'!C14</f>
        <v>0.52083333333331805</v>
      </c>
      <c r="AR5" s="25">
        <f>'3.Sayfa'!D14</f>
        <v>0.56249999999998201</v>
      </c>
      <c r="AS5" s="28">
        <f>'3.Sayfa'!E14</f>
        <v>0.72916666666663699</v>
      </c>
      <c r="AT5" s="25">
        <f>'3.Sayfa'!I14</f>
        <v>0.35416666666666302</v>
      </c>
      <c r="AU5" s="25">
        <f>'3.Sayfa'!J14</f>
        <v>0.52083333333331805</v>
      </c>
      <c r="AV5" s="25">
        <f>'3.Sayfa'!K14</f>
        <v>0.56249999999998201</v>
      </c>
      <c r="AW5" s="25">
        <f>'3.Sayfa'!L14</f>
        <v>0.72916666666663699</v>
      </c>
      <c r="AX5" s="25">
        <f>'3.Sayfa'!P14</f>
        <v>0.35416666666666302</v>
      </c>
      <c r="AY5" s="25">
        <f>'3.Sayfa'!Q14</f>
        <v>0.47916666666665397</v>
      </c>
      <c r="AZ5" s="25">
        <f>'3.Sayfa'!R14</f>
        <v>0.52083333333331805</v>
      </c>
      <c r="BA5" s="25">
        <f>'3.Sayfa'!S14</f>
        <v>0.72916666666663699</v>
      </c>
      <c r="BB5" s="25">
        <f>'3.Sayfa'!W14</f>
        <v>0.35416666666666302</v>
      </c>
      <c r="BC5" s="25">
        <f>'3.Sayfa'!X14</f>
        <v>0.52083333333331805</v>
      </c>
      <c r="BD5" s="25">
        <f>'3.Sayfa'!Y14</f>
        <v>0.56249999999998201</v>
      </c>
      <c r="BE5" s="25">
        <f>'3.Sayfa'!Z14</f>
        <v>0.72916666666663699</v>
      </c>
      <c r="BF5" s="25">
        <f>'3.Sayfa'!AD14</f>
        <v>0.312499999999999</v>
      </c>
      <c r="BG5" s="25">
        <f>'3.Sayfa'!AE14</f>
        <v>0.47916666666665397</v>
      </c>
      <c r="BH5" s="25">
        <f>'3.Sayfa'!AF14</f>
        <v>0.52083333333331805</v>
      </c>
      <c r="BI5" s="25">
        <f>'3.Sayfa'!AG14</f>
        <v>0.68749999999997402</v>
      </c>
      <c r="BJ5" s="27">
        <f>'4.Sayfa'!B14</f>
        <v>0.35416666666666302</v>
      </c>
      <c r="BK5" s="25">
        <f>'4.Sayfa'!C14</f>
        <v>0.52083333333331805</v>
      </c>
      <c r="BL5" s="25">
        <f>'4.Sayfa'!D14</f>
        <v>0.56249999999998201</v>
      </c>
      <c r="BM5" s="30">
        <f>'4.Sayfa'!E14</f>
        <v>0.72916666666663699</v>
      </c>
      <c r="BN5" s="25">
        <f>'4.Sayfa'!I14</f>
        <v>0.35416666666666302</v>
      </c>
      <c r="BO5" s="25">
        <f>'4.Sayfa'!J14</f>
        <v>0.52083333333331805</v>
      </c>
      <c r="BP5" s="25">
        <f>'4.Sayfa'!K14</f>
        <v>0.56249999999998201</v>
      </c>
      <c r="BQ5" s="25">
        <f>'4.Sayfa'!L14</f>
        <v>0.72916666666663699</v>
      </c>
      <c r="BR5" s="25">
        <f>'4.Sayfa'!P14</f>
        <v>0.35416666666666302</v>
      </c>
      <c r="BS5" s="25">
        <f>'4.Sayfa'!Q14</f>
        <v>0.52083333333331805</v>
      </c>
      <c r="BT5" s="25">
        <f>'4.Sayfa'!R14</f>
        <v>0.56249999999998201</v>
      </c>
      <c r="BU5" s="25">
        <f>'4.Sayfa'!S14</f>
        <v>0.72916666666663699</v>
      </c>
      <c r="BV5" s="25">
        <f>'4.Sayfa'!W14</f>
        <v>0.35416666666666302</v>
      </c>
      <c r="BW5" s="25">
        <f>'4.Sayfa'!X14</f>
        <v>0.52083333333331805</v>
      </c>
      <c r="BX5" s="25">
        <f>'4.Sayfa'!Y14</f>
        <v>0.56249999999998201</v>
      </c>
      <c r="BY5" s="25">
        <f>'4.Sayfa'!Z14</f>
        <v>0.72916666666663699</v>
      </c>
      <c r="BZ5" s="25">
        <f>'4.Sayfa'!AD14</f>
        <v>0.35416666666666302</v>
      </c>
      <c r="CA5" s="25">
        <f>'4.Sayfa'!AE14</f>
        <v>0.52083333333331805</v>
      </c>
      <c r="CB5" s="25">
        <f>'4.Sayfa'!AF14</f>
        <v>0.56249999999998201</v>
      </c>
      <c r="CC5" s="25">
        <f>'4.Sayfa'!AG14</f>
        <v>0.72916666666663699</v>
      </c>
      <c r="CD5" s="27">
        <f>'5.Sayfa'!B14</f>
        <v>0.35416666666666302</v>
      </c>
      <c r="CE5" s="25">
        <f>'5.Sayfa'!C14</f>
        <v>0.52083333333331805</v>
      </c>
      <c r="CF5" s="25">
        <f>'5.Sayfa'!D14</f>
        <v>0.56249999999998201</v>
      </c>
      <c r="CG5" s="30">
        <f>'5.Sayfa'!E14</f>
        <v>0.72916666666663699</v>
      </c>
      <c r="CH5" s="25">
        <f>'5.Sayfa'!I14</f>
        <v>0.35416666666666302</v>
      </c>
      <c r="CI5" s="25">
        <f>'5.Sayfa'!J14</f>
        <v>0.52083333333331805</v>
      </c>
      <c r="CJ5" s="25">
        <f>'5.Sayfa'!K14</f>
        <v>0.56249999999998201</v>
      </c>
      <c r="CK5" s="25">
        <f>'5.Sayfa'!L14</f>
        <v>0.72916666666663699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0.77083333333330095</v>
      </c>
      <c r="CZ5" s="23">
        <f t="shared" si="1"/>
        <v>0.312499999999999</v>
      </c>
      <c r="DA5" s="23">
        <f t="shared" si="2"/>
        <v>0.45833333333330195</v>
      </c>
    </row>
    <row r="6" spans="1:107" ht="15.75" thickBot="1" x14ac:dyDescent="0.3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0.35416666666666302</v>
      </c>
      <c r="G6" s="25">
        <f>'1.Sayfa'!J15</f>
        <v>0.52083333333331805</v>
      </c>
      <c r="H6" s="25">
        <f>'1.Sayfa'!K15</f>
        <v>0.56249999999998201</v>
      </c>
      <c r="I6" s="25">
        <f>'1.Sayfa'!L15</f>
        <v>0.72916666666663699</v>
      </c>
      <c r="J6" s="25">
        <f>'1.Sayfa'!P15</f>
        <v>0.35416666666666302</v>
      </c>
      <c r="K6" s="25">
        <f>'1.Sayfa'!Q15</f>
        <v>0.52083333333331805</v>
      </c>
      <c r="L6" s="25">
        <f>'1.Sayfa'!R15</f>
        <v>0.56249999999998201</v>
      </c>
      <c r="M6" s="25">
        <f>'1.Sayfa'!S15</f>
        <v>0.72916666666663699</v>
      </c>
      <c r="N6" s="25">
        <f>'1.Sayfa'!W15</f>
        <v>0.35416666666666302</v>
      </c>
      <c r="O6" s="25">
        <f>'1.Sayfa'!X15</f>
        <v>0.52083333333331805</v>
      </c>
      <c r="P6" s="25">
        <f>'1.Sayfa'!Y15</f>
        <v>0.56249999999998201</v>
      </c>
      <c r="Q6" s="25">
        <f>'1.Sayfa'!Z15</f>
        <v>0.72916666666663699</v>
      </c>
      <c r="R6" s="25">
        <f>'1.Sayfa'!AD15</f>
        <v>0.35416666666666302</v>
      </c>
      <c r="S6" s="25">
        <f>'1.Sayfa'!AE15</f>
        <v>0.52083333333331805</v>
      </c>
      <c r="T6" s="25">
        <f>'1.Sayfa'!AF15</f>
        <v>0.56249999999998201</v>
      </c>
      <c r="U6" s="26">
        <f>'1.Sayfa'!AG15</f>
        <v>0.72916666666663699</v>
      </c>
      <c r="V6" s="24">
        <f>'2.Sayfa'!B15</f>
        <v>0.39583333333332699</v>
      </c>
      <c r="W6" s="25">
        <f>'2.Sayfa'!C15</f>
        <v>0.47916666666665397</v>
      </c>
      <c r="X6" s="25">
        <f>'2.Sayfa'!D15</f>
        <v>0.52083333333331805</v>
      </c>
      <c r="Y6" s="25">
        <f>'2.Sayfa'!E15</f>
        <v>0.77083333333330095</v>
      </c>
      <c r="Z6" s="25">
        <f>'2.Sayfa'!I15</f>
        <v>0.35416666666666302</v>
      </c>
      <c r="AA6" s="25">
        <f>'2.Sayfa'!J15</f>
        <v>0.47916666666665397</v>
      </c>
      <c r="AB6" s="25">
        <f>'2.Sayfa'!K15</f>
        <v>0.52083333333331805</v>
      </c>
      <c r="AC6" s="25">
        <f>'2.Sayfa'!L15</f>
        <v>0.72916666666663699</v>
      </c>
      <c r="AD6" s="25">
        <f>'2.Sayfa'!P15</f>
        <v>0.35416666666666302</v>
      </c>
      <c r="AE6" s="25">
        <f>'2.Sayfa'!Q15</f>
        <v>0.47916666666665397</v>
      </c>
      <c r="AF6" s="25">
        <f>'2.Sayfa'!R15</f>
        <v>0.52083333333331805</v>
      </c>
      <c r="AG6" s="25">
        <f>'2.Sayfa'!S15</f>
        <v>0.72916666666663699</v>
      </c>
      <c r="AH6" s="25">
        <f>'2.Sayfa'!W15</f>
        <v>0.35416666666666302</v>
      </c>
      <c r="AI6" s="25">
        <f>'2.Sayfa'!X15</f>
        <v>0.47916666666665397</v>
      </c>
      <c r="AJ6" s="25">
        <f>'2.Sayfa'!Y15</f>
        <v>0.52083333333331805</v>
      </c>
      <c r="AK6" s="25">
        <f>'2.Sayfa'!Z15</f>
        <v>0.72916666666663699</v>
      </c>
      <c r="AL6" s="25">
        <f>'2.Sayfa'!AD15</f>
        <v>0.35416666666666302</v>
      </c>
      <c r="AM6" s="25">
        <f>'2.Sayfa'!AE15</f>
        <v>0.47916666666665397</v>
      </c>
      <c r="AN6" s="25">
        <f>'2.Sayfa'!AF15</f>
        <v>0.52083333333331805</v>
      </c>
      <c r="AO6" s="26">
        <f>'2.Sayfa'!AG15</f>
        <v>0.72916666666663699</v>
      </c>
      <c r="AP6" s="27">
        <f>'3.Sayfa'!B15</f>
        <v>0.35416666666666302</v>
      </c>
      <c r="AQ6" s="29">
        <f>'3.Sayfa'!C15</f>
        <v>0.47916666666665397</v>
      </c>
      <c r="AR6" s="25">
        <f>'3.Sayfa'!D15</f>
        <v>0.52083333333331805</v>
      </c>
      <c r="AS6" s="28">
        <f>'3.Sayfa'!E15</f>
        <v>0.72916666666663699</v>
      </c>
      <c r="AT6" s="25">
        <f>'3.Sayfa'!I15</f>
        <v>0.35416666666666302</v>
      </c>
      <c r="AU6" s="25">
        <f>'3.Sayfa'!J15</f>
        <v>0.47916666666665397</v>
      </c>
      <c r="AV6" s="25">
        <f>'3.Sayfa'!K15</f>
        <v>0.52083333333331805</v>
      </c>
      <c r="AW6" s="25">
        <f>'3.Sayfa'!L15</f>
        <v>0.72916666666663699</v>
      </c>
      <c r="AX6" s="25">
        <f>'3.Sayfa'!P15</f>
        <v>0.312499999999999</v>
      </c>
      <c r="AY6" s="25">
        <f>'3.Sayfa'!Q15</f>
        <v>0.47916666666665397</v>
      </c>
      <c r="AZ6" s="25">
        <f>'3.Sayfa'!R15</f>
        <v>0.52083333333331805</v>
      </c>
      <c r="BA6" s="25">
        <f>'3.Sayfa'!S15</f>
        <v>0.68749999999997402</v>
      </c>
      <c r="BB6" s="25">
        <f>'3.Sayfa'!W15</f>
        <v>0.35416666666666302</v>
      </c>
      <c r="BC6" s="25">
        <f>'3.Sayfa'!X15</f>
        <v>0.52083333333331805</v>
      </c>
      <c r="BD6" s="25">
        <f>'3.Sayfa'!Y15</f>
        <v>0.56249999999998201</v>
      </c>
      <c r="BE6" s="25">
        <f>'3.Sayfa'!Z15</f>
        <v>0.72916666666663699</v>
      </c>
      <c r="BF6" s="25">
        <f>'3.Sayfa'!AD15</f>
        <v>0.35416666666666302</v>
      </c>
      <c r="BG6" s="25">
        <f>'3.Sayfa'!AE15</f>
        <v>0.47916666666665397</v>
      </c>
      <c r="BH6" s="25">
        <f>'3.Sayfa'!AF15</f>
        <v>0.52083333333331805</v>
      </c>
      <c r="BI6" s="25">
        <f>'3.Sayfa'!AG15</f>
        <v>0.72916666666663699</v>
      </c>
      <c r="BJ6" s="27">
        <f>'4.Sayfa'!B15</f>
        <v>0.35416666666666302</v>
      </c>
      <c r="BK6" s="25">
        <f>'4.Sayfa'!C15</f>
        <v>0.52083333333331805</v>
      </c>
      <c r="BL6" s="25">
        <f>'4.Sayfa'!D15</f>
        <v>0.56249999999998201</v>
      </c>
      <c r="BM6" s="30">
        <f>'4.Sayfa'!E15</f>
        <v>0.72916666666663699</v>
      </c>
      <c r="BN6" s="25">
        <f>'4.Sayfa'!I15</f>
        <v>0.35416666666666302</v>
      </c>
      <c r="BO6" s="25">
        <f>'4.Sayfa'!J15</f>
        <v>0.52083333333331805</v>
      </c>
      <c r="BP6" s="25">
        <f>'4.Sayfa'!K15</f>
        <v>0.56249999999998201</v>
      </c>
      <c r="BQ6" s="25">
        <f>'4.Sayfa'!L15</f>
        <v>0.72916666666663699</v>
      </c>
      <c r="BR6" s="25">
        <f>'4.Sayfa'!P15</f>
        <v>0.35416666666666302</v>
      </c>
      <c r="BS6" s="25">
        <f>'4.Sayfa'!Q15</f>
        <v>0.52083333333331805</v>
      </c>
      <c r="BT6" s="25">
        <f>'4.Sayfa'!R15</f>
        <v>0.56249999999998201</v>
      </c>
      <c r="BU6" s="25">
        <f>'4.Sayfa'!S15</f>
        <v>0.72916666666663699</v>
      </c>
      <c r="BV6" s="25">
        <f>'4.Sayfa'!W15</f>
        <v>0.35416666666666302</v>
      </c>
      <c r="BW6" s="25">
        <f>'4.Sayfa'!X15</f>
        <v>0.52083333333331805</v>
      </c>
      <c r="BX6" s="25">
        <f>'4.Sayfa'!Y15</f>
        <v>0.56249999999998201</v>
      </c>
      <c r="BY6" s="25">
        <f>'4.Sayfa'!Z15</f>
        <v>0.72916666666663699</v>
      </c>
      <c r="BZ6" s="25">
        <f>'4.Sayfa'!AD15</f>
        <v>0.35416666666666302</v>
      </c>
      <c r="CA6" s="25">
        <f>'4.Sayfa'!AE15</f>
        <v>0.52083333333331805</v>
      </c>
      <c r="CB6" s="25">
        <f>'4.Sayfa'!AF15</f>
        <v>0.56249999999998201</v>
      </c>
      <c r="CC6" s="25">
        <f>'4.Sayfa'!AG15</f>
        <v>0.72916666666663699</v>
      </c>
      <c r="CD6" s="27">
        <f>'5.Sayfa'!B15</f>
        <v>0.35416666666666302</v>
      </c>
      <c r="CE6" s="25">
        <f>'5.Sayfa'!C15</f>
        <v>0.52083333333331805</v>
      </c>
      <c r="CF6" s="25">
        <f>'5.Sayfa'!D15</f>
        <v>0.56249999999998201</v>
      </c>
      <c r="CG6" s="30">
        <f>'5.Sayfa'!E15</f>
        <v>0.72916666666663699</v>
      </c>
      <c r="CH6" s="25">
        <f>'5.Sayfa'!I15</f>
        <v>0.35416666666666302</v>
      </c>
      <c r="CI6" s="25">
        <f>'5.Sayfa'!J15</f>
        <v>0.52083333333331805</v>
      </c>
      <c r="CJ6" s="25">
        <f>'5.Sayfa'!K15</f>
        <v>0.56249999999998201</v>
      </c>
      <c r="CK6" s="25">
        <f>'5.Sayfa'!L15</f>
        <v>0.72916666666663699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0.77083333333330095</v>
      </c>
      <c r="CZ6" s="23">
        <f t="shared" si="1"/>
        <v>0.312499999999999</v>
      </c>
      <c r="DA6" s="23">
        <f t="shared" si="2"/>
        <v>0.45833333333330195</v>
      </c>
    </row>
    <row r="7" spans="1:107" ht="16.5" thickBot="1" x14ac:dyDescent="0.3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2.2916666666665098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A2:A6">
    <cfRule type="expression" dxfId="2" priority="125">
      <formula>OR(WEEKDAY($A2,2)=6,WEEKDAY($A2,2)=7)</formula>
    </cfRule>
  </conditionalFormatting>
  <conditionalFormatting sqref="DA7">
    <cfRule type="expression" dxfId="1" priority="142">
      <formula>$DA7&gt;=2.29166666666667</formula>
    </cfRule>
    <cfRule type="expression" dxfId="0" priority="143">
      <formula>$DA7&lt;2.29166666666667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ayfa2"/>
  <dimension ref="A1:M96"/>
  <sheetViews>
    <sheetView workbookViewId="0">
      <selection activeCell="H3" sqref="H3"/>
    </sheetView>
  </sheetViews>
  <sheetFormatPr defaultRowHeight="15" x14ac:dyDescent="0.25"/>
  <cols>
    <col min="1" max="1" width="12" customWidth="1"/>
    <col min="2" max="2" width="24.7109375" bestFit="1" customWidth="1"/>
    <col min="5" max="5" width="10.140625" bestFit="1" customWidth="1"/>
    <col min="6" max="6" width="24.7109375" bestFit="1" customWidth="1"/>
    <col min="8" max="8" width="12" bestFit="1" customWidth="1"/>
    <col min="9" max="9" width="10.5703125" bestFit="1" customWidth="1"/>
    <col min="10" max="11" width="12" bestFit="1" customWidth="1"/>
  </cols>
  <sheetData>
    <row r="1" spans="1:13" x14ac:dyDescent="0.25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25">
      <c r="A2" s="2"/>
      <c r="E2" s="2"/>
      <c r="H2" s="33">
        <v>0.35416666666666702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25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25">
      <c r="A4" s="2"/>
      <c r="B4" s="3"/>
      <c r="E4" s="2"/>
      <c r="H4" s="9"/>
      <c r="M4" s="9">
        <v>0.32291666666666702</v>
      </c>
    </row>
    <row r="5" spans="1:13" x14ac:dyDescent="0.25">
      <c r="A5" s="2"/>
      <c r="E5" s="2"/>
      <c r="F5" s="3"/>
      <c r="M5" s="9">
        <v>0.33333333333333298</v>
      </c>
    </row>
    <row r="6" spans="1:13" x14ac:dyDescent="0.25">
      <c r="A6" s="2"/>
      <c r="E6" s="2"/>
      <c r="M6" s="9">
        <v>0.34375</v>
      </c>
    </row>
    <row r="7" spans="1:13" x14ac:dyDescent="0.25">
      <c r="M7" s="9">
        <v>0.35416666666666702</v>
      </c>
    </row>
    <row r="8" spans="1:13" x14ac:dyDescent="0.25">
      <c r="A8" s="9"/>
      <c r="M8" s="9">
        <v>0.36458333333333298</v>
      </c>
    </row>
    <row r="9" spans="1:13" x14ac:dyDescent="0.25">
      <c r="M9" s="9">
        <v>0.375</v>
      </c>
    </row>
    <row r="10" spans="1:13" x14ac:dyDescent="0.25">
      <c r="M10" s="9">
        <v>0.38541666666666702</v>
      </c>
    </row>
    <row r="11" spans="1:13" x14ac:dyDescent="0.25">
      <c r="M11" s="9">
        <v>0.39583333333333298</v>
      </c>
    </row>
    <row r="12" spans="1:13" x14ac:dyDescent="0.25">
      <c r="M12" s="9">
        <v>0.40625</v>
      </c>
    </row>
    <row r="13" spans="1:13" x14ac:dyDescent="0.25">
      <c r="M13" s="9">
        <v>0.41666666666666702</v>
      </c>
    </row>
    <row r="14" spans="1:13" x14ac:dyDescent="0.25">
      <c r="M14" s="9">
        <v>0.42708333333333298</v>
      </c>
    </row>
    <row r="15" spans="1:13" x14ac:dyDescent="0.25">
      <c r="M15" s="9">
        <v>0.4375</v>
      </c>
    </row>
    <row r="16" spans="1:13" x14ac:dyDescent="0.25">
      <c r="M16" s="9">
        <v>0.44791666666666702</v>
      </c>
    </row>
    <row r="17" spans="13:13" x14ac:dyDescent="0.25">
      <c r="M17" s="9">
        <v>0.45833333333333298</v>
      </c>
    </row>
    <row r="18" spans="13:13" x14ac:dyDescent="0.25">
      <c r="M18" s="9">
        <v>0.46875</v>
      </c>
    </row>
    <row r="19" spans="13:13" x14ac:dyDescent="0.25">
      <c r="M19" s="9">
        <v>0.47916666666666702</v>
      </c>
    </row>
    <row r="20" spans="13:13" x14ac:dyDescent="0.25">
      <c r="M20" s="9">
        <v>0.48958333333333298</v>
      </c>
    </row>
    <row r="21" spans="13:13" x14ac:dyDescent="0.25">
      <c r="M21" s="9">
        <v>0.5</v>
      </c>
    </row>
    <row r="22" spans="13:13" x14ac:dyDescent="0.25">
      <c r="M22" s="9">
        <v>0.51041666666666696</v>
      </c>
    </row>
    <row r="23" spans="13:13" x14ac:dyDescent="0.25">
      <c r="M23" s="9">
        <v>0.52083333333333304</v>
      </c>
    </row>
    <row r="24" spans="13:13" x14ac:dyDescent="0.25">
      <c r="M24" s="9">
        <v>0.53125</v>
      </c>
    </row>
    <row r="25" spans="13:13" x14ac:dyDescent="0.25">
      <c r="M25" s="9">
        <v>0.54166666666666696</v>
      </c>
    </row>
    <row r="26" spans="13:13" x14ac:dyDescent="0.25">
      <c r="M26" s="9">
        <v>0.55208333333333304</v>
      </c>
    </row>
    <row r="27" spans="13:13" x14ac:dyDescent="0.25">
      <c r="M27" s="9">
        <v>0.5625</v>
      </c>
    </row>
    <row r="28" spans="13:13" x14ac:dyDescent="0.25">
      <c r="M28" s="9">
        <v>0.57291666666666696</v>
      </c>
    </row>
    <row r="29" spans="13:13" x14ac:dyDescent="0.25">
      <c r="M29" s="9">
        <v>0.58333333333333304</v>
      </c>
    </row>
    <row r="30" spans="13:13" x14ac:dyDescent="0.25">
      <c r="M30" s="9">
        <v>0.59375</v>
      </c>
    </row>
    <row r="31" spans="13:13" x14ac:dyDescent="0.25">
      <c r="M31" s="9">
        <v>0.60416666666666696</v>
      </c>
    </row>
    <row r="32" spans="13:13" x14ac:dyDescent="0.25">
      <c r="M32" s="9">
        <v>0.61458333333333304</v>
      </c>
    </row>
    <row r="33" spans="13:13" x14ac:dyDescent="0.25">
      <c r="M33" s="9">
        <v>0.625</v>
      </c>
    </row>
    <row r="34" spans="13:13" x14ac:dyDescent="0.25">
      <c r="M34" s="9">
        <v>0.63541666666666696</v>
      </c>
    </row>
    <row r="35" spans="13:13" x14ac:dyDescent="0.25">
      <c r="M35" s="9">
        <v>0.64583333333333304</v>
      </c>
    </row>
    <row r="36" spans="13:13" x14ac:dyDescent="0.25">
      <c r="M36" s="9">
        <v>0.65625</v>
      </c>
    </row>
    <row r="37" spans="13:13" x14ac:dyDescent="0.25">
      <c r="M37" s="9">
        <v>0.66666666666666696</v>
      </c>
    </row>
    <row r="38" spans="13:13" x14ac:dyDescent="0.25">
      <c r="M38" s="9">
        <v>0.67708333333333304</v>
      </c>
    </row>
    <row r="39" spans="13:13" x14ac:dyDescent="0.25">
      <c r="M39" s="9">
        <v>0.6875</v>
      </c>
    </row>
    <row r="40" spans="13:13" x14ac:dyDescent="0.25">
      <c r="M40" s="9">
        <v>0.69791666666666696</v>
      </c>
    </row>
    <row r="41" spans="13:13" x14ac:dyDescent="0.25">
      <c r="M41" s="9">
        <v>0.70833333333333304</v>
      </c>
    </row>
    <row r="42" spans="13:13" x14ac:dyDescent="0.25">
      <c r="M42" s="9">
        <v>0.71875</v>
      </c>
    </row>
    <row r="43" spans="13:13" x14ac:dyDescent="0.25">
      <c r="M43" s="9">
        <v>0.72916666666666696</v>
      </c>
    </row>
    <row r="44" spans="13:13" x14ac:dyDescent="0.25">
      <c r="M44" s="9">
        <v>0.73958333333333304</v>
      </c>
    </row>
    <row r="45" spans="13:13" x14ac:dyDescent="0.25">
      <c r="M45" s="9">
        <v>0.75</v>
      </c>
    </row>
    <row r="46" spans="13:13" x14ac:dyDescent="0.25">
      <c r="M46" s="9">
        <v>0.76041666666666696</v>
      </c>
    </row>
    <row r="47" spans="13:13" x14ac:dyDescent="0.25">
      <c r="M47" s="9">
        <v>0.77083333333333304</v>
      </c>
    </row>
    <row r="48" spans="13:13" x14ac:dyDescent="0.25">
      <c r="M48" s="9">
        <v>0.78125</v>
      </c>
    </row>
    <row r="49" spans="13:13" x14ac:dyDescent="0.25">
      <c r="M49" s="9">
        <v>0.79166666666666696</v>
      </c>
    </row>
    <row r="50" spans="13:13" x14ac:dyDescent="0.25">
      <c r="M50" s="9">
        <v>0.80208333333333304</v>
      </c>
    </row>
    <row r="51" spans="13:13" x14ac:dyDescent="0.25">
      <c r="M51" s="9">
        <v>0.8125</v>
      </c>
    </row>
    <row r="52" spans="13:13" x14ac:dyDescent="0.25">
      <c r="M52" s="9">
        <v>0.82291666666666696</v>
      </c>
    </row>
    <row r="81" spans="13:13" x14ac:dyDescent="0.25">
      <c r="M81" s="9"/>
    </row>
    <row r="82" spans="13:13" x14ac:dyDescent="0.25">
      <c r="M82" s="9"/>
    </row>
    <row r="83" spans="13:13" x14ac:dyDescent="0.25">
      <c r="M83" s="9"/>
    </row>
    <row r="84" spans="13:13" x14ac:dyDescent="0.25">
      <c r="M84" s="9"/>
    </row>
    <row r="85" spans="13:13" x14ac:dyDescent="0.25">
      <c r="M85" s="9"/>
    </row>
    <row r="86" spans="13:13" x14ac:dyDescent="0.25">
      <c r="M86" s="9"/>
    </row>
    <row r="87" spans="13:13" x14ac:dyDescent="0.25">
      <c r="M87" s="9"/>
    </row>
    <row r="88" spans="13:13" x14ac:dyDescent="0.25">
      <c r="M88" s="9"/>
    </row>
    <row r="89" spans="13:13" x14ac:dyDescent="0.25">
      <c r="M89" s="9"/>
    </row>
    <row r="90" spans="13:13" x14ac:dyDescent="0.25">
      <c r="M90" s="9"/>
    </row>
    <row r="91" spans="13:13" x14ac:dyDescent="0.25">
      <c r="M91" s="9"/>
    </row>
    <row r="92" spans="13:13" x14ac:dyDescent="0.25">
      <c r="M92" s="9"/>
    </row>
    <row r="93" spans="13:13" x14ac:dyDescent="0.25">
      <c r="M93" s="9"/>
    </row>
    <row r="94" spans="13:13" x14ac:dyDescent="0.25">
      <c r="M94" s="9"/>
    </row>
    <row r="95" spans="13:13" x14ac:dyDescent="0.25">
      <c r="M95" s="9"/>
    </row>
    <row r="96" spans="13:13" x14ac:dyDescent="0.25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Administrator</cp:lastModifiedBy>
  <cp:lastPrinted>2024-12-11T12:26:29Z</cp:lastPrinted>
  <dcterms:created xsi:type="dcterms:W3CDTF">2013-11-18T11:32:42Z</dcterms:created>
  <dcterms:modified xsi:type="dcterms:W3CDTF">2025-06-17T13:29:19Z</dcterms:modified>
</cp:coreProperties>
</file>